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035" windowHeight="8955" activeTab="1"/>
  </bookViews>
  <sheets>
    <sheet name="Rekapitulace" sheetId="2" r:id="rId1"/>
    <sheet name="Rozpočet" sheetId="3" r:id="rId2"/>
    <sheet name="#Figury" sheetId="4" state="hidden" r:id="rId3"/>
  </sheets>
  <definedNames>
    <definedName name="a" hidden="1">{"'List1'!$A$1:$J$73"}</definedName>
    <definedName name="ArchivniCislo">#REF!</definedName>
    <definedName name="DatumDokonceni">#REF!</definedName>
    <definedName name="DeleniObjektu">#REF!</definedName>
    <definedName name="Format">#REF!</definedName>
    <definedName name="HIP">#REF!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hidden="1">{"'List1'!$A$1:$J$73"}</definedName>
    <definedName name="Meritko">#REF!</definedName>
    <definedName name="MIstoStavby">#REF!</definedName>
    <definedName name="NazevObjektu">#REF!</definedName>
    <definedName name="NazevZakazky">#REF!</definedName>
    <definedName name="Objednatel">#REF!</definedName>
    <definedName name="Podkapitola">#REF!</definedName>
    <definedName name="RevDatum1">#REF!</definedName>
    <definedName name="RevDatum2">#REF!</definedName>
    <definedName name="RevDatum3">#REF!</definedName>
    <definedName name="RevDatum4">#REF!</definedName>
    <definedName name="RevDatum5">#REF!</definedName>
    <definedName name="RevDatum6">#REF!</definedName>
    <definedName name="RevPopis1">#REF!</definedName>
    <definedName name="RevPopis2">#REF!</definedName>
    <definedName name="RevPopis3">#REF!</definedName>
    <definedName name="RevPopis4">#REF!</definedName>
    <definedName name="RevPopis5">#REF!</definedName>
    <definedName name="RevPopis6">#REF!</definedName>
    <definedName name="RevVypracoval1">#REF!</definedName>
    <definedName name="RevVypracoval2">#REF!</definedName>
    <definedName name="RevVypracoval3">#REF!</definedName>
    <definedName name="RevVypracoval4">#REF!</definedName>
    <definedName name="RevVypracoval5">#REF!</definedName>
    <definedName name="RevVypracoval6">#REF!</definedName>
    <definedName name="soupis1" hidden="1">{"'List1'!$A$1:$J$73"}</definedName>
    <definedName name="Stupen">#REF!</definedName>
    <definedName name="V.Č.30103" hidden="1">{"'List1'!$A$1:$J$73"}</definedName>
    <definedName name="Vypracoval">#REF!</definedName>
    <definedName name="ZakazkaCislo">#REF!</definedName>
  </definedNames>
  <calcPr calcId="145621"/>
</workbook>
</file>

<file path=xl/calcChain.xml><?xml version="1.0" encoding="utf-8"?>
<calcChain xmlns="http://schemas.openxmlformats.org/spreadsheetml/2006/main">
  <c r="A5" i="2" l="1"/>
  <c r="B5" i="2"/>
  <c r="A6" i="2"/>
  <c r="B6" i="2"/>
  <c r="A7" i="2"/>
  <c r="B7" i="2"/>
  <c r="A8" i="2"/>
  <c r="B8" i="2"/>
  <c r="A9" i="2"/>
  <c r="B9" i="2"/>
  <c r="A10" i="2"/>
  <c r="B10" i="2"/>
  <c r="I7" i="3"/>
  <c r="K7" i="3"/>
  <c r="K6" i="3" s="1"/>
  <c r="M7" i="3"/>
  <c r="M6" i="3"/>
  <c r="M5" i="3" s="1"/>
  <c r="I8" i="3"/>
  <c r="K8" i="3"/>
  <c r="M8" i="3"/>
  <c r="I9" i="3"/>
  <c r="K9" i="3"/>
  <c r="M9" i="3"/>
  <c r="I13" i="3"/>
  <c r="K13" i="3"/>
  <c r="K12" i="3" s="1"/>
  <c r="M13" i="3"/>
  <c r="I14" i="3"/>
  <c r="K14" i="3"/>
  <c r="M14" i="3"/>
  <c r="I15" i="3"/>
  <c r="K15" i="3"/>
  <c r="M15" i="3"/>
  <c r="I16" i="3"/>
  <c r="K16" i="3"/>
  <c r="M16" i="3"/>
  <c r="I17" i="3"/>
  <c r="K17" i="3"/>
  <c r="M17" i="3"/>
  <c r="I18" i="3"/>
  <c r="K18" i="3"/>
  <c r="M18" i="3"/>
  <c r="I19" i="3"/>
  <c r="K19" i="3"/>
  <c r="M19" i="3"/>
  <c r="I20" i="3"/>
  <c r="K20" i="3"/>
  <c r="M20" i="3"/>
  <c r="M12" i="3" s="1"/>
  <c r="I21" i="3"/>
  <c r="K21" i="3"/>
  <c r="M21" i="3"/>
  <c r="I22" i="3"/>
  <c r="K22" i="3"/>
  <c r="M22" i="3"/>
  <c r="I24" i="3"/>
  <c r="K24" i="3"/>
  <c r="M24" i="3"/>
  <c r="M23" i="3" s="1"/>
  <c r="E9" i="2" s="1"/>
  <c r="I25" i="3"/>
  <c r="K25" i="3"/>
  <c r="M25" i="3"/>
  <c r="I26" i="3"/>
  <c r="K26" i="3"/>
  <c r="K23" i="3" s="1"/>
  <c r="D9" i="2" s="1"/>
  <c r="M26" i="3"/>
  <c r="I27" i="3"/>
  <c r="K27" i="3"/>
  <c r="M27" i="3"/>
  <c r="I28" i="3"/>
  <c r="K28" i="3"/>
  <c r="M28" i="3"/>
  <c r="I29" i="3"/>
  <c r="K29" i="3"/>
  <c r="M29" i="3"/>
  <c r="I30" i="3"/>
  <c r="K30" i="3"/>
  <c r="M30" i="3"/>
  <c r="I31" i="3"/>
  <c r="K31" i="3"/>
  <c r="M31" i="3"/>
  <c r="I33" i="3"/>
  <c r="K33" i="3"/>
  <c r="K32" i="3" s="1"/>
  <c r="D10" i="2" s="1"/>
  <c r="M33" i="3"/>
  <c r="I34" i="3"/>
  <c r="K34" i="3"/>
  <c r="M34" i="3"/>
  <c r="M32" i="3" s="1"/>
  <c r="E10" i="2" s="1"/>
  <c r="I35" i="3"/>
  <c r="K35" i="3"/>
  <c r="M35" i="3"/>
  <c r="I36" i="3"/>
  <c r="K36" i="3"/>
  <c r="M36" i="3"/>
  <c r="I37" i="3"/>
  <c r="K37" i="3"/>
  <c r="M37" i="3"/>
  <c r="I38" i="3"/>
  <c r="K38" i="3"/>
  <c r="M38" i="3"/>
  <c r="I39" i="3"/>
  <c r="K39" i="3"/>
  <c r="M39" i="3"/>
  <c r="I40" i="3"/>
  <c r="K40" i="3"/>
  <c r="M40" i="3"/>
  <c r="I41" i="3"/>
  <c r="K41" i="3"/>
  <c r="M41" i="3"/>
  <c r="I42" i="3"/>
  <c r="K42" i="3"/>
  <c r="M42" i="3"/>
  <c r="I43" i="3"/>
  <c r="K43" i="3"/>
  <c r="M43" i="3"/>
  <c r="I44" i="3"/>
  <c r="K44" i="3"/>
  <c r="M44" i="3"/>
  <c r="I45" i="3"/>
  <c r="K45" i="3"/>
  <c r="M45" i="3"/>
  <c r="I46" i="3"/>
  <c r="K46" i="3"/>
  <c r="M46" i="3"/>
  <c r="I47" i="3"/>
  <c r="K47" i="3"/>
  <c r="M47" i="3"/>
  <c r="I48" i="3"/>
  <c r="K48" i="3"/>
  <c r="M48" i="3"/>
  <c r="I49" i="3"/>
  <c r="K49" i="3"/>
  <c r="M49" i="3"/>
  <c r="I50" i="3"/>
  <c r="K50" i="3"/>
  <c r="M50" i="3"/>
  <c r="I51" i="3"/>
  <c r="K51" i="3"/>
  <c r="M51" i="3"/>
  <c r="I52" i="3"/>
  <c r="K52" i="3"/>
  <c r="M52" i="3"/>
  <c r="I53" i="3"/>
  <c r="K53" i="3"/>
  <c r="M53" i="3"/>
  <c r="I54" i="3"/>
  <c r="K54" i="3"/>
  <c r="M54" i="3"/>
  <c r="E6" i="2"/>
  <c r="D8" i="2" l="1"/>
  <c r="K11" i="3"/>
  <c r="D7" i="2" s="1"/>
  <c r="E5" i="2"/>
  <c r="M11" i="3"/>
  <c r="E7" i="2" s="1"/>
  <c r="E8" i="2"/>
  <c r="K5" i="3"/>
  <c r="D6" i="2"/>
  <c r="I23" i="3"/>
  <c r="C9" i="2" s="1"/>
  <c r="I32" i="3"/>
  <c r="C10" i="2" s="1"/>
  <c r="I6" i="3"/>
  <c r="I12" i="3"/>
  <c r="C8" i="2" s="1"/>
  <c r="I5" i="3"/>
  <c r="C6" i="2"/>
  <c r="I11" i="3" l="1"/>
  <c r="C7" i="2" s="1"/>
  <c r="M55" i="3"/>
  <c r="E11" i="2" s="1"/>
  <c r="D5" i="2"/>
  <c r="K55" i="3"/>
  <c r="D11" i="2" s="1"/>
  <c r="C5" i="2"/>
  <c r="I55" i="3" l="1"/>
  <c r="C11" i="2" s="1"/>
</calcChain>
</file>

<file path=xl/sharedStrings.xml><?xml version="1.0" encoding="utf-8"?>
<sst xmlns="http://schemas.openxmlformats.org/spreadsheetml/2006/main" count="349" uniqueCount="171">
  <si>
    <t>HSV</t>
  </si>
  <si>
    <t>PSV</t>
  </si>
  <si>
    <t>D</t>
  </si>
  <si>
    <t>Kód</t>
  </si>
  <si>
    <t>Popis</t>
  </si>
  <si>
    <t>Cena celkem</t>
  </si>
  <si>
    <t>Hmotnost celkem</t>
  </si>
  <si>
    <t>Suť celkem</t>
  </si>
  <si>
    <t>Celkem</t>
  </si>
  <si>
    <t>P.Č.</t>
  </si>
  <si>
    <t>TV</t>
  </si>
  <si>
    <t>KCN</t>
  </si>
  <si>
    <t>Kód položky</t>
  </si>
  <si>
    <t>MJ</t>
  </si>
  <si>
    <t>Množství celkem</t>
  </si>
  <si>
    <t>Cena jednotková</t>
  </si>
  <si>
    <t>Hmotnost</t>
  </si>
  <si>
    <t>Hmotnost sutě</t>
  </si>
  <si>
    <t>Hmotnost sutě celkem</t>
  </si>
  <si>
    <t>Sazba DPH</t>
  </si>
  <si>
    <t>Typ položky</t>
  </si>
  <si>
    <t>Úroveň</t>
  </si>
  <si>
    <t>Dodavatel</t>
  </si>
  <si>
    <t>Práce a dodávky HSV</t>
  </si>
  <si>
    <t>0</t>
  </si>
  <si>
    <t>997</t>
  </si>
  <si>
    <t>Přesun sutě</t>
  </si>
  <si>
    <t>1</t>
  </si>
  <si>
    <t>K</t>
  </si>
  <si>
    <t>002</t>
  </si>
  <si>
    <t>997002511</t>
  </si>
  <si>
    <t>Vodorovné přemístění suti a vybouraných hmot bez naložení ale se složením a urovnáním do 1 km</t>
  </si>
  <si>
    <t>t</t>
  </si>
  <si>
    <t>2</t>
  </si>
  <si>
    <t>997002519</t>
  </si>
  <si>
    <t>Příplatek ZKD 1 km přemístění suti a vybouraných hmot</t>
  </si>
  <si>
    <t>3</t>
  </si>
  <si>
    <t>997002611</t>
  </si>
  <si>
    <t>Nakládání suti a vybouraných hmot</t>
  </si>
  <si>
    <t>Práce a dodávky PSV</t>
  </si>
  <si>
    <t>721</t>
  </si>
  <si>
    <t>Zdravotechnika - vnitřní kanalizace</t>
  </si>
  <si>
    <t>4</t>
  </si>
  <si>
    <t>721171803</t>
  </si>
  <si>
    <t>Demontáž potrubí z PVC do D 75</t>
  </si>
  <si>
    <t>m</t>
  </si>
  <si>
    <t>5</t>
  </si>
  <si>
    <t>721171808</t>
  </si>
  <si>
    <t>Demontáž potrubí z PVC do D 114</t>
  </si>
  <si>
    <t>6</t>
  </si>
  <si>
    <t>721174024</t>
  </si>
  <si>
    <t>Potrubí kanalizační z PP odpadní systém HT DN 70</t>
  </si>
  <si>
    <t>7</t>
  </si>
  <si>
    <t>721174025</t>
  </si>
  <si>
    <t>Potrubí kanalizační z PP odpadní systém HT DN 100</t>
  </si>
  <si>
    <t>8</t>
  </si>
  <si>
    <t>721174042</t>
  </si>
  <si>
    <t>Potrubí kanalizační z PP připojovací systém HT DN 40</t>
  </si>
  <si>
    <t>9</t>
  </si>
  <si>
    <t>721174043</t>
  </si>
  <si>
    <t>Potrubí kanalizační z PP připojovací systém HT DN 50</t>
  </si>
  <si>
    <t>10</t>
  </si>
  <si>
    <t>721210817</t>
  </si>
  <si>
    <t>Demontáž vpustí vanových DN 70</t>
  </si>
  <si>
    <t>kus</t>
  </si>
  <si>
    <t>11</t>
  </si>
  <si>
    <t>721211421</t>
  </si>
  <si>
    <t>Vpusť podlahová se svislým odtokem DN 50/75/110 mřížka nerez 115x115</t>
  </si>
  <si>
    <t>12</t>
  </si>
  <si>
    <t>721273153</t>
  </si>
  <si>
    <t>Hlavice ventilační polypropylen PP DN 110</t>
  </si>
  <si>
    <t>13</t>
  </si>
  <si>
    <t>998721101</t>
  </si>
  <si>
    <t>Přesun hmot tonážní pro vnitřní kanalizace v objektech v do 6 m</t>
  </si>
  <si>
    <t>722</t>
  </si>
  <si>
    <t>Zdravotechnika - vnitřní vodovod</t>
  </si>
  <si>
    <t>14</t>
  </si>
  <si>
    <t>722130801</t>
  </si>
  <si>
    <t>Demontáž potrubí ocelové pozinkované závitové do DN 25</t>
  </si>
  <si>
    <t>15</t>
  </si>
  <si>
    <t>722176111</t>
  </si>
  <si>
    <t>Montáž potrubí plastové spojované svary polyfuzně do D 16 mm</t>
  </si>
  <si>
    <t>16</t>
  </si>
  <si>
    <t>M</t>
  </si>
  <si>
    <t>MAT</t>
  </si>
  <si>
    <t>286151500</t>
  </si>
  <si>
    <t>trubka tlaková PPR řada PN 20 16 x 2,7 x 4000 mm</t>
  </si>
  <si>
    <t>17</t>
  </si>
  <si>
    <t>722176112</t>
  </si>
  <si>
    <t>Montáž potrubí plastové spojované svary polyfuzně do D 20 mm</t>
  </si>
  <si>
    <t>18</t>
  </si>
  <si>
    <t>286151520</t>
  </si>
  <si>
    <t>trubka tlaková PPR řada PN 20 20 x 3,4 x 4000 mm</t>
  </si>
  <si>
    <t>19</t>
  </si>
  <si>
    <t>722176113</t>
  </si>
  <si>
    <t>Montáž potrubí plastové spojované svary polyfuzně do D 25 mm</t>
  </si>
  <si>
    <t>20</t>
  </si>
  <si>
    <t>286151530</t>
  </si>
  <si>
    <t>trubka tlaková PPR řada PN 20 25 x 4,2 x 4000 mm</t>
  </si>
  <si>
    <t>21</t>
  </si>
  <si>
    <t>998722101</t>
  </si>
  <si>
    <t>Přesun hmot tonážní tonážní pro vnitřní vodovod v objektech v do 6 m</t>
  </si>
  <si>
    <t>725</t>
  </si>
  <si>
    <t>Zdravotechnika - zařizovací předměty</t>
  </si>
  <si>
    <t>22</t>
  </si>
  <si>
    <t>725110811</t>
  </si>
  <si>
    <t>Demontáž klozetů splachovací s nádrží</t>
  </si>
  <si>
    <t>soubor</t>
  </si>
  <si>
    <t>23</t>
  </si>
  <si>
    <t>725119122</t>
  </si>
  <si>
    <t>Montáž klozetových mís kombi</t>
  </si>
  <si>
    <t>24</t>
  </si>
  <si>
    <t>642320010</t>
  </si>
  <si>
    <t>kombiklozet keramický hluboké splachování odpad vodorovný (OLYMP 8.2261.6.xxx.241.1) bílý</t>
  </si>
  <si>
    <t>25</t>
  </si>
  <si>
    <t>725121502</t>
  </si>
  <si>
    <t>Pisoárový záchodek keramický bez splachovací nádrže bez odsávání a s otvorem pro ventil</t>
  </si>
  <si>
    <t>26</t>
  </si>
  <si>
    <t>725210821</t>
  </si>
  <si>
    <t>Demontáž umyvadel bez výtokových armatur</t>
  </si>
  <si>
    <t>27</t>
  </si>
  <si>
    <t>725211602</t>
  </si>
  <si>
    <t>Umyvadlo keramické připevněné na stěnu šrouby bílé bez krytu na sifon 550 mm</t>
  </si>
  <si>
    <t>28</t>
  </si>
  <si>
    <t>725211701</t>
  </si>
  <si>
    <t>Umývátko keramické stěnové 400 mm</t>
  </si>
  <si>
    <t>29</t>
  </si>
  <si>
    <t>725240812</t>
  </si>
  <si>
    <t>Demontáž vaniček sprchových bez výtokových armatur</t>
  </si>
  <si>
    <t>30</t>
  </si>
  <si>
    <t>725310823</t>
  </si>
  <si>
    <t>Demontáž dřez jednoduchý vestavěný v kuchyňských sestavách bez výtokových armatur</t>
  </si>
  <si>
    <t>31</t>
  </si>
  <si>
    <t>725311121</t>
  </si>
  <si>
    <t>Dřez jednoduchý nerezový se zápachovou uzávěrkou s odkapávací plochou 560x480 mm a miskou</t>
  </si>
  <si>
    <t>32</t>
  </si>
  <si>
    <t>725530823</t>
  </si>
  <si>
    <t>Demontáž ohřívač elektrický tlakový do 200 litrů</t>
  </si>
  <si>
    <t>33</t>
  </si>
  <si>
    <t>725532215</t>
  </si>
  <si>
    <t>Elektrický ohřívač zásobníkový akumulační závěsný vodorovný 120 l / 2 kW</t>
  </si>
  <si>
    <t>34</t>
  </si>
  <si>
    <t>725590811</t>
  </si>
  <si>
    <t>Přemístění vnitrostaveništní demontovaných pro zařizovací předměty v objektech výšky do 6 m</t>
  </si>
  <si>
    <t>35</t>
  </si>
  <si>
    <t>725820801</t>
  </si>
  <si>
    <t>Demontáž baterie nástěnné do G 3 / 4</t>
  </si>
  <si>
    <t>36</t>
  </si>
  <si>
    <t>725821325</t>
  </si>
  <si>
    <t>Baterie dřezové stojánkové pákové s otáčivým kulatým ústím a délkou ramínka 240 mm</t>
  </si>
  <si>
    <t>37</t>
  </si>
  <si>
    <t>725822611</t>
  </si>
  <si>
    <t>Baterie umyvadlové stojánkové pákové bez výpusti</t>
  </si>
  <si>
    <t>38</t>
  </si>
  <si>
    <t>725840850</t>
  </si>
  <si>
    <t>Demontáž baterie sprch T 954 diferenciální do G 3/4x1</t>
  </si>
  <si>
    <t>39</t>
  </si>
  <si>
    <t>725841311</t>
  </si>
  <si>
    <t>Baterie sprchové nástěnné pákové</t>
  </si>
  <si>
    <t>40</t>
  </si>
  <si>
    <t>725860811</t>
  </si>
  <si>
    <t>Demontáž uzávěrů zápachu jednoduchých</t>
  </si>
  <si>
    <t>41</t>
  </si>
  <si>
    <t>725861102</t>
  </si>
  <si>
    <t>Zápachová uzávěrka pro umyvadla DN 40</t>
  </si>
  <si>
    <t>42</t>
  </si>
  <si>
    <t>725862103</t>
  </si>
  <si>
    <t>Zápachová uzávěrka pro dřezy DN 40/50</t>
  </si>
  <si>
    <t>43</t>
  </si>
  <si>
    <t>998725101</t>
  </si>
  <si>
    <t>Přesun hmot tonážní pro zařizovací předměty v objektech v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</si>
</sst>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000;\-#,##0.00000"/>
    <numFmt numFmtId="169" formatCode="#,##0.0;\-#,##0.0"/>
  </numFmts>
  <fonts count="11">
    <font>
      <sz val="10"/>
      <name val="Arial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 CE"/>
      <charset val="110"/>
    </font>
    <font>
      <b/>
      <sz val="8"/>
      <name val="Arial"/>
      <charset val="110"/>
    </font>
    <font>
      <b/>
      <sz val="8"/>
      <color indexed="12"/>
      <name val="Arial"/>
      <charset val="110"/>
    </font>
    <font>
      <b/>
      <sz val="8"/>
      <color indexed="20"/>
      <name val="Arial"/>
      <charset val="110"/>
    </font>
    <font>
      <b/>
      <u/>
      <sz val="8"/>
      <name val="Arial"/>
      <charset val="110"/>
    </font>
    <font>
      <b/>
      <u/>
      <sz val="8"/>
      <color indexed="10"/>
      <name val="Arial"/>
      <charset val="110"/>
    </font>
    <font>
      <sz val="8"/>
      <color indexed="12"/>
      <name val="Arial"/>
      <charset val="110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43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0" fillId="0" borderId="0"/>
  </cellStyleXfs>
  <cellXfs count="132">
    <xf numFmtId="0" fontId="0" fillId="0" borderId="0" xfId="0" applyAlignment="1">
      <alignment vertical="top"/>
      <protection locked="0"/>
    </xf>
    <xf numFmtId="0" fontId="0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164" fontId="2" fillId="3" borderId="4" xfId="0" applyNumberFormat="1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horizontal="center" vertical="center"/>
    </xf>
    <xf numFmtId="0" fontId="0" fillId="2" borderId="7" xfId="0" applyFont="1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167" fontId="5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167" fontId="6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167" fontId="8" fillId="0" borderId="0" xfId="0" applyNumberFormat="1" applyFont="1" applyAlignment="1" applyProtection="1">
      <alignment horizontal="right" vertic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left"/>
    </xf>
    <xf numFmtId="164" fontId="1" fillId="3" borderId="6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164" fontId="2" fillId="3" borderId="11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left"/>
    </xf>
    <xf numFmtId="165" fontId="1" fillId="0" borderId="0" xfId="0" applyNumberFormat="1" applyFont="1" applyAlignment="1" applyProtection="1">
      <alignment horizontal="right" vertical="center"/>
    </xf>
    <xf numFmtId="165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left" vertical="top"/>
    </xf>
    <xf numFmtId="0" fontId="1" fillId="0" borderId="13" xfId="0" applyFont="1" applyBorder="1" applyAlignment="1" applyProtection="1">
      <alignment horizontal="left" vertical="center" wrapText="1"/>
    </xf>
    <xf numFmtId="167" fontId="1" fillId="0" borderId="13" xfId="0" applyNumberFormat="1" applyFont="1" applyBorder="1" applyAlignment="1" applyProtection="1">
      <alignment horizontal="right" vertical="center"/>
    </xf>
    <xf numFmtId="166" fontId="1" fillId="0" borderId="13" xfId="0" applyNumberFormat="1" applyFont="1" applyBorder="1" applyAlignment="1" applyProtection="1">
      <alignment horizontal="right" vertical="center"/>
    </xf>
    <xf numFmtId="168" fontId="1" fillId="0" borderId="13" xfId="0" applyNumberFormat="1" applyFont="1" applyBorder="1" applyAlignment="1" applyProtection="1">
      <alignment horizontal="right" vertical="center"/>
    </xf>
    <xf numFmtId="0" fontId="9" fillId="0" borderId="13" xfId="0" applyFont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left" vertical="top"/>
    </xf>
    <xf numFmtId="0" fontId="9" fillId="0" borderId="13" xfId="0" applyFont="1" applyBorder="1" applyAlignment="1" applyProtection="1">
      <alignment horizontal="left" vertical="center" wrapText="1"/>
    </xf>
    <xf numFmtId="167" fontId="9" fillId="0" borderId="13" xfId="0" applyNumberFormat="1" applyFont="1" applyBorder="1" applyAlignment="1" applyProtection="1">
      <alignment horizontal="right" vertical="center"/>
    </xf>
    <xf numFmtId="166" fontId="9" fillId="0" borderId="13" xfId="0" applyNumberFormat="1" applyFont="1" applyBorder="1" applyAlignment="1" applyProtection="1">
      <alignment horizontal="right" vertical="center"/>
    </xf>
    <xf numFmtId="168" fontId="9" fillId="0" borderId="13" xfId="0" applyNumberFormat="1" applyFont="1" applyBorder="1" applyAlignment="1" applyProtection="1">
      <alignment horizontal="right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164" fontId="2" fillId="3" borderId="17" xfId="0" applyNumberFormat="1" applyFont="1" applyFill="1" applyBorder="1" applyAlignment="1" applyProtection="1">
      <alignment horizontal="center" vertical="center"/>
    </xf>
    <xf numFmtId="164" fontId="2" fillId="3" borderId="18" xfId="0" applyNumberFormat="1" applyFont="1" applyFill="1" applyBorder="1" applyAlignment="1" applyProtection="1">
      <alignment horizontal="center" vertical="center"/>
    </xf>
    <xf numFmtId="164" fontId="2" fillId="3" borderId="19" xfId="0" applyNumberFormat="1" applyFont="1" applyFill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left" vertical="center"/>
    </xf>
    <xf numFmtId="0" fontId="1" fillId="0" borderId="21" xfId="0" applyFont="1" applyBorder="1" applyAlignment="1" applyProtection="1">
      <alignment horizontal="center" vertical="center"/>
    </xf>
    <xf numFmtId="169" fontId="1" fillId="0" borderId="22" xfId="0" applyNumberFormat="1" applyFont="1" applyBorder="1" applyAlignment="1" applyProtection="1">
      <alignment horizontal="right" vertical="center"/>
    </xf>
    <xf numFmtId="0" fontId="9" fillId="0" borderId="21" xfId="0" applyFont="1" applyBorder="1" applyAlignment="1" applyProtection="1">
      <alignment horizontal="center" vertical="center"/>
    </xf>
    <xf numFmtId="169" fontId="9" fillId="0" borderId="22" xfId="0" applyNumberFormat="1" applyFont="1" applyBorder="1" applyAlignment="1" applyProtection="1">
      <alignment horizontal="right"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horizontal="left" vertical="center"/>
    </xf>
    <xf numFmtId="166" fontId="8" fillId="0" borderId="24" xfId="0" applyNumberFormat="1" applyFont="1" applyBorder="1" applyAlignment="1" applyProtection="1">
      <alignment horizontal="right" vertical="center"/>
    </xf>
    <xf numFmtId="167" fontId="8" fillId="0" borderId="24" xfId="0" applyNumberFormat="1" applyFont="1" applyBorder="1" applyAlignment="1" applyProtection="1">
      <alignment horizontal="right" vertical="center"/>
    </xf>
    <xf numFmtId="0" fontId="7" fillId="0" borderId="25" xfId="0" applyFont="1" applyBorder="1" applyAlignment="1" applyProtection="1">
      <alignment horizontal="left" vertical="center"/>
    </xf>
    <xf numFmtId="0" fontId="2" fillId="2" borderId="26" xfId="0" applyFont="1" applyFill="1" applyBorder="1" applyAlignment="1" applyProtection="1">
      <alignment horizontal="left"/>
    </xf>
    <xf numFmtId="0" fontId="2" fillId="2" borderId="27" xfId="0" applyFont="1" applyFill="1" applyBorder="1" applyAlignment="1" applyProtection="1">
      <alignment horizontal="left"/>
    </xf>
    <xf numFmtId="0" fontId="2" fillId="2" borderId="28" xfId="0" applyFont="1" applyFill="1" applyBorder="1" applyAlignment="1" applyProtection="1">
      <alignment horizontal="left"/>
    </xf>
    <xf numFmtId="0" fontId="5" fillId="0" borderId="29" xfId="0" applyFont="1" applyBorder="1" applyAlignment="1" applyProtection="1">
      <alignment horizontal="center" vertical="center"/>
    </xf>
    <xf numFmtId="166" fontId="5" fillId="0" borderId="30" xfId="0" applyNumberFormat="1" applyFont="1" applyBorder="1" applyAlignment="1" applyProtection="1">
      <alignment horizontal="right" vertical="center"/>
    </xf>
    <xf numFmtId="0" fontId="6" fillId="0" borderId="21" xfId="0" applyFont="1" applyBorder="1" applyAlignment="1" applyProtection="1">
      <alignment horizontal="center" vertical="center"/>
    </xf>
    <xf numFmtId="166" fontId="6" fillId="0" borderId="22" xfId="0" applyNumberFormat="1" applyFont="1" applyBorder="1" applyAlignment="1" applyProtection="1">
      <alignment horizontal="right" vertical="center"/>
    </xf>
    <xf numFmtId="0" fontId="5" fillId="0" borderId="21" xfId="0" applyFont="1" applyBorder="1" applyAlignment="1" applyProtection="1">
      <alignment horizontal="center" vertical="center"/>
    </xf>
    <xf numFmtId="166" fontId="5" fillId="0" borderId="22" xfId="0" applyNumberFormat="1" applyFont="1" applyBorder="1" applyAlignment="1" applyProtection="1">
      <alignment horizontal="right" vertical="center"/>
    </xf>
    <xf numFmtId="166" fontId="8" fillId="0" borderId="25" xfId="0" applyNumberFormat="1" applyFont="1" applyBorder="1" applyAlignment="1" applyProtection="1">
      <alignment horizontal="right" vertical="center"/>
    </xf>
    <xf numFmtId="0" fontId="0" fillId="2" borderId="1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left"/>
    </xf>
    <xf numFmtId="0" fontId="5" fillId="0" borderId="31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left" vertical="center"/>
    </xf>
    <xf numFmtId="166" fontId="5" fillId="0" borderId="31" xfId="0" applyNumberFormat="1" applyFont="1" applyBorder="1" applyAlignment="1" applyProtection="1">
      <alignment horizontal="right" vertical="center"/>
    </xf>
    <xf numFmtId="167" fontId="5" fillId="0" borderId="31" xfId="0" applyNumberFormat="1" applyFont="1" applyBorder="1" applyAlignment="1" applyProtection="1">
      <alignment horizontal="right" vertical="center"/>
    </xf>
    <xf numFmtId="0" fontId="1" fillId="0" borderId="3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49" fontId="1" fillId="0" borderId="33" xfId="0" applyNumberFormat="1" applyFont="1" applyBorder="1" applyAlignment="1" applyProtection="1">
      <alignment horizontal="left" vertical="top"/>
    </xf>
    <xf numFmtId="0" fontId="1" fillId="0" borderId="33" xfId="0" applyFont="1" applyBorder="1" applyAlignment="1" applyProtection="1">
      <alignment horizontal="left" vertical="center" wrapText="1"/>
    </xf>
    <xf numFmtId="167" fontId="1" fillId="0" borderId="33" xfId="0" applyNumberFormat="1" applyFont="1" applyBorder="1" applyAlignment="1" applyProtection="1">
      <alignment horizontal="right" vertical="center"/>
    </xf>
    <xf numFmtId="166" fontId="1" fillId="0" borderId="33" xfId="0" applyNumberFormat="1" applyFont="1" applyBorder="1" applyAlignment="1" applyProtection="1">
      <alignment horizontal="right" vertical="center"/>
    </xf>
    <xf numFmtId="168" fontId="1" fillId="0" borderId="33" xfId="0" applyNumberFormat="1" applyFont="1" applyBorder="1" applyAlignment="1" applyProtection="1">
      <alignment horizontal="right" vertical="center"/>
    </xf>
    <xf numFmtId="169" fontId="1" fillId="0" borderId="34" xfId="0" applyNumberFormat="1" applyFont="1" applyBorder="1" applyAlignment="1" applyProtection="1">
      <alignment horizontal="right" vertical="center"/>
    </xf>
    <xf numFmtId="0" fontId="4" fillId="0" borderId="35" xfId="0" applyFont="1" applyBorder="1" applyAlignment="1" applyProtection="1">
      <alignment horizontal="left" vertical="center"/>
    </xf>
    <xf numFmtId="0" fontId="4" fillId="0" borderId="31" xfId="0" applyFont="1" applyBorder="1" applyAlignment="1" applyProtection="1">
      <alignment horizontal="left" vertical="center"/>
    </xf>
    <xf numFmtId="0" fontId="4" fillId="0" borderId="3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38" xfId="0" applyFont="1" applyBorder="1" applyAlignment="1" applyProtection="1">
      <alignment horizontal="center" vertical="center"/>
    </xf>
    <xf numFmtId="49" fontId="1" fillId="0" borderId="38" xfId="0" applyNumberFormat="1" applyFont="1" applyBorder="1" applyAlignment="1" applyProtection="1">
      <alignment horizontal="left" vertical="top"/>
    </xf>
    <xf numFmtId="0" fontId="1" fillId="0" borderId="38" xfId="0" applyFont="1" applyBorder="1" applyAlignment="1" applyProtection="1">
      <alignment horizontal="left" vertical="center" wrapText="1"/>
    </xf>
    <xf numFmtId="167" fontId="1" fillId="0" borderId="38" xfId="0" applyNumberFormat="1" applyFont="1" applyBorder="1" applyAlignment="1" applyProtection="1">
      <alignment horizontal="right" vertical="center"/>
    </xf>
    <xf numFmtId="166" fontId="1" fillId="0" borderId="38" xfId="0" applyNumberFormat="1" applyFont="1" applyBorder="1" applyAlignment="1" applyProtection="1">
      <alignment horizontal="right" vertical="center"/>
    </xf>
    <xf numFmtId="168" fontId="1" fillId="0" borderId="38" xfId="0" applyNumberFormat="1" applyFont="1" applyBorder="1" applyAlignment="1" applyProtection="1">
      <alignment horizontal="right" vertical="center"/>
    </xf>
    <xf numFmtId="169" fontId="1" fillId="0" borderId="39" xfId="0" applyNumberFormat="1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31" xfId="0" applyFont="1" applyBorder="1" applyAlignment="1" applyProtection="1">
      <alignment horizontal="left" vertical="center"/>
    </xf>
    <xf numFmtId="166" fontId="6" fillId="0" borderId="31" xfId="0" applyNumberFormat="1" applyFont="1" applyBorder="1" applyAlignment="1" applyProtection="1">
      <alignment horizontal="right" vertical="center"/>
    </xf>
    <xf numFmtId="167" fontId="6" fillId="0" borderId="31" xfId="0" applyNumberFormat="1" applyFont="1" applyBorder="1" applyAlignment="1" applyProtection="1">
      <alignment horizontal="right" vertical="center"/>
    </xf>
    <xf numFmtId="0" fontId="5" fillId="0" borderId="40" xfId="0" applyFont="1" applyBorder="1" applyAlignment="1" applyProtection="1">
      <alignment horizontal="left" vertical="center"/>
    </xf>
    <xf numFmtId="0" fontId="5" fillId="0" borderId="41" xfId="0" applyFont="1" applyBorder="1" applyAlignment="1" applyProtection="1">
      <alignment horizontal="center" vertical="center"/>
    </xf>
    <xf numFmtId="0" fontId="5" fillId="0" borderId="41" xfId="0" applyFont="1" applyBorder="1" applyAlignment="1" applyProtection="1">
      <alignment horizontal="left" vertical="center"/>
    </xf>
    <xf numFmtId="166" fontId="5" fillId="0" borderId="41" xfId="0" applyNumberFormat="1" applyFont="1" applyBorder="1" applyAlignment="1" applyProtection="1">
      <alignment horizontal="right" vertical="center"/>
    </xf>
    <xf numFmtId="167" fontId="5" fillId="0" borderId="41" xfId="0" applyNumberFormat="1" applyFont="1" applyBorder="1" applyAlignment="1" applyProtection="1">
      <alignment horizontal="right" vertical="center"/>
    </xf>
    <xf numFmtId="0" fontId="5" fillId="0" borderId="42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center" wrapText="1"/>
    </xf>
    <xf numFmtId="167" fontId="1" fillId="0" borderId="0" xfId="0" applyNumberFormat="1" applyFont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right" vertical="center"/>
    </xf>
    <xf numFmtId="168" fontId="1" fillId="0" borderId="0" xfId="0" applyNumberFormat="1" applyFont="1" applyBorder="1" applyAlignment="1" applyProtection="1">
      <alignment horizontal="right" vertical="center"/>
    </xf>
    <xf numFmtId="169" fontId="1" fillId="0" borderId="0" xfId="0" applyNumberFormat="1" applyFont="1" applyBorder="1" applyAlignment="1" applyProtection="1">
      <alignment horizontal="right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49" fontId="1" fillId="0" borderId="20" xfId="0" applyNumberFormat="1" applyFont="1" applyBorder="1" applyAlignment="1" applyProtection="1">
      <alignment horizontal="left" vertical="top"/>
    </xf>
    <xf numFmtId="0" fontId="1" fillId="0" borderId="20" xfId="0" applyFont="1" applyBorder="1" applyAlignment="1" applyProtection="1">
      <alignment horizontal="left" vertical="center" wrapText="1"/>
    </xf>
    <xf numFmtId="167" fontId="1" fillId="0" borderId="20" xfId="0" applyNumberFormat="1" applyFont="1" applyBorder="1" applyAlignment="1" applyProtection="1">
      <alignment horizontal="right" vertical="center"/>
    </xf>
    <xf numFmtId="166" fontId="1" fillId="0" borderId="20" xfId="0" applyNumberFormat="1" applyFont="1" applyBorder="1" applyAlignment="1" applyProtection="1">
      <alignment horizontal="right" vertical="center"/>
    </xf>
    <xf numFmtId="168" fontId="1" fillId="0" borderId="20" xfId="0" applyNumberFormat="1" applyFont="1" applyBorder="1" applyAlignment="1" applyProtection="1">
      <alignment horizontal="right" vertical="center"/>
    </xf>
    <xf numFmtId="169" fontId="1" fillId="0" borderId="30" xfId="0" applyNumberFormat="1" applyFont="1" applyBorder="1" applyAlignment="1" applyProtection="1">
      <alignment horizontal="right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49" fontId="1" fillId="0" borderId="24" xfId="0" applyNumberFormat="1" applyFont="1" applyBorder="1" applyAlignment="1" applyProtection="1">
      <alignment horizontal="left" vertical="top"/>
    </xf>
    <xf numFmtId="0" fontId="1" fillId="0" borderId="24" xfId="0" applyFont="1" applyBorder="1" applyAlignment="1" applyProtection="1">
      <alignment horizontal="left" vertical="center" wrapText="1"/>
    </xf>
    <xf numFmtId="167" fontId="1" fillId="0" borderId="24" xfId="0" applyNumberFormat="1" applyFont="1" applyBorder="1" applyAlignment="1" applyProtection="1">
      <alignment horizontal="right" vertical="center"/>
    </xf>
    <xf numFmtId="166" fontId="1" fillId="0" borderId="24" xfId="0" applyNumberFormat="1" applyFont="1" applyBorder="1" applyAlignment="1" applyProtection="1">
      <alignment horizontal="right" vertical="center"/>
    </xf>
    <xf numFmtId="168" fontId="1" fillId="0" borderId="24" xfId="0" applyNumberFormat="1" applyFont="1" applyBorder="1" applyAlignment="1" applyProtection="1">
      <alignment horizontal="right" vertical="center"/>
    </xf>
    <xf numFmtId="169" fontId="1" fillId="0" borderId="25" xfId="0" applyNumberFormat="1" applyFont="1" applyBorder="1" applyAlignment="1" applyProtection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zoomScale="130" zoomScaleNormal="130" workbookViewId="0">
      <pane ySplit="4" topLeftCell="A5" activePane="bottomLeft" state="frozenSplit"/>
      <selection pane="bottomLeft" activeCell="F18" sqref="F18"/>
    </sheetView>
  </sheetViews>
  <sheetFormatPr defaultRowHeight="12.75" customHeight="1"/>
  <cols>
    <col min="1" max="1" width="11.7109375" style="2" customWidth="1"/>
    <col min="2" max="2" width="55.7109375" style="2" customWidth="1"/>
    <col min="3" max="3" width="13.5703125" style="2" customWidth="1"/>
    <col min="4" max="4" width="13.7109375" style="2" hidden="1" customWidth="1"/>
    <col min="5" max="5" width="13.85546875" style="2" hidden="1" customWidth="1"/>
    <col min="6" max="16384" width="9.140625" style="2"/>
  </cols>
  <sheetData>
    <row r="1" spans="1:5" ht="11.25" customHeight="1" thickBot="1">
      <c r="A1" s="4"/>
      <c r="B1" s="4"/>
      <c r="C1" s="4"/>
      <c r="D1" s="4"/>
      <c r="E1" s="4"/>
    </row>
    <row r="2" spans="1:5" ht="12" customHeight="1">
      <c r="A2" s="47" t="s">
        <v>3</v>
      </c>
      <c r="B2" s="48" t="s">
        <v>4</v>
      </c>
      <c r="C2" s="49" t="s">
        <v>5</v>
      </c>
      <c r="D2" s="7" t="s">
        <v>6</v>
      </c>
      <c r="E2" s="6" t="s">
        <v>7</v>
      </c>
    </row>
    <row r="3" spans="1:5" ht="12" customHeight="1" thickBot="1">
      <c r="A3" s="50">
        <v>1</v>
      </c>
      <c r="B3" s="51">
        <v>2</v>
      </c>
      <c r="C3" s="52">
        <v>3</v>
      </c>
      <c r="D3" s="10">
        <v>4</v>
      </c>
      <c r="E3" s="9">
        <v>5</v>
      </c>
    </row>
    <row r="4" spans="1:5" ht="3.75" customHeight="1" thickBot="1">
      <c r="A4" s="74"/>
      <c r="B4" s="75"/>
      <c r="C4" s="75"/>
      <c r="D4" s="11"/>
      <c r="E4" s="12"/>
    </row>
    <row r="5" spans="1:5" s="13" customFormat="1" ht="12.75" customHeight="1">
      <c r="A5" s="67" t="str">
        <f>Rozpočet!D5</f>
        <v>HSV</v>
      </c>
      <c r="B5" s="53" t="str">
        <f>Rozpočet!E5</f>
        <v>Práce a dodávky HSV</v>
      </c>
      <c r="C5" s="68">
        <f>Rozpočet!I5</f>
        <v>0</v>
      </c>
      <c r="D5" s="15">
        <f>Rozpočet!K5</f>
        <v>0</v>
      </c>
      <c r="E5" s="15">
        <f>Rozpočet!M5</f>
        <v>0</v>
      </c>
    </row>
    <row r="6" spans="1:5" s="13" customFormat="1" ht="12.75" customHeight="1">
      <c r="A6" s="69" t="str">
        <f>Rozpočet!D6</f>
        <v>997</v>
      </c>
      <c r="B6" s="34" t="str">
        <f>Rozpočet!E6</f>
        <v>Přesun sutě</v>
      </c>
      <c r="C6" s="70">
        <f>Rozpočet!I6</f>
        <v>0</v>
      </c>
      <c r="D6" s="17">
        <f>Rozpočet!K6</f>
        <v>0</v>
      </c>
      <c r="E6" s="17">
        <f>Rozpočet!M6</f>
        <v>0</v>
      </c>
    </row>
    <row r="7" spans="1:5" s="13" customFormat="1" ht="12.75" customHeight="1">
      <c r="A7" s="71" t="str">
        <f>Rozpočet!D11</f>
        <v>PSV</v>
      </c>
      <c r="B7" s="33" t="str">
        <f>Rozpočet!E11</f>
        <v>Práce a dodávky PSV</v>
      </c>
      <c r="C7" s="72">
        <f>Rozpočet!I11</f>
        <v>0</v>
      </c>
      <c r="D7" s="15">
        <f>Rozpočet!K11</f>
        <v>0.21548999999999999</v>
      </c>
      <c r="E7" s="15">
        <f>Rozpočet!M11</f>
        <v>0.51172999999999991</v>
      </c>
    </row>
    <row r="8" spans="1:5" s="13" customFormat="1" ht="12.75" customHeight="1">
      <c r="A8" s="69" t="str">
        <f>Rozpočet!D12</f>
        <v>721</v>
      </c>
      <c r="B8" s="34" t="str">
        <f>Rozpočet!E12</f>
        <v>Zdravotechnika - vnitřní kanalizace</v>
      </c>
      <c r="C8" s="70">
        <f>Rozpočet!I12</f>
        <v>0</v>
      </c>
      <c r="D8" s="17">
        <f>Rozpočet!K12</f>
        <v>1.6729999999999998E-2</v>
      </c>
      <c r="E8" s="17">
        <f>Rozpočet!M12</f>
        <v>5.8979999999999998E-2</v>
      </c>
    </row>
    <row r="9" spans="1:5" s="13" customFormat="1" ht="12.75" customHeight="1">
      <c r="A9" s="69" t="str">
        <f>Rozpočet!D23</f>
        <v>722</v>
      </c>
      <c r="B9" s="34" t="str">
        <f>Rozpočet!E23</f>
        <v>Zdravotechnika - vnitřní vodovod</v>
      </c>
      <c r="C9" s="70">
        <f>Rozpočet!I23</f>
        <v>0</v>
      </c>
      <c r="D9" s="17">
        <f>Rozpočet!K23</f>
        <v>2.648E-2</v>
      </c>
      <c r="E9" s="17">
        <f>Rozpočet!M23</f>
        <v>0.1065</v>
      </c>
    </row>
    <row r="10" spans="1:5" s="13" customFormat="1" ht="12.75" customHeight="1">
      <c r="A10" s="69" t="str">
        <f>Rozpočet!D32</f>
        <v>725</v>
      </c>
      <c r="B10" s="34" t="str">
        <f>Rozpočet!E32</f>
        <v>Zdravotechnika - zařizovací předměty</v>
      </c>
      <c r="C10" s="70">
        <f>Rozpočet!I32</f>
        <v>0</v>
      </c>
      <c r="D10" s="17">
        <f>Rozpočet!K32</f>
        <v>0.17227999999999999</v>
      </c>
      <c r="E10" s="17">
        <f>Rozpočet!M32</f>
        <v>0.34624999999999995</v>
      </c>
    </row>
    <row r="11" spans="1:5" s="18" customFormat="1" ht="12.75" customHeight="1" thickBot="1">
      <c r="A11" s="58"/>
      <c r="B11" s="60" t="s">
        <v>8</v>
      </c>
      <c r="C11" s="73">
        <f>Rozpočet!I55</f>
        <v>0</v>
      </c>
      <c r="D11" s="19">
        <f>Rozpočet!K55</f>
        <v>0.21548999999999999</v>
      </c>
      <c r="E11" s="19">
        <f>Rozpočet!M55</f>
        <v>0.51172999999999991</v>
      </c>
    </row>
  </sheetData>
  <printOptions horizontalCentered="1"/>
  <pageMargins left="1.1023621559143066" right="1.1023621559143066" top="0.78740155696868896" bottom="0.78740155696868896" header="0" footer="0"/>
  <pageSetup scale="97" fitToHeight="9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showGridLines="0" tabSelected="1" workbookViewId="0">
      <pane ySplit="4" topLeftCell="A5" activePane="bottomLeft" state="frozenSplit"/>
      <selection pane="bottomLeft" activeCell="AB20" sqref="AB20"/>
    </sheetView>
  </sheetViews>
  <sheetFormatPr defaultRowHeight="11.25" customHeight="1"/>
  <cols>
    <col min="1" max="1" width="5.5703125" style="2" customWidth="1"/>
    <col min="2" max="2" width="4.42578125" style="2" customWidth="1"/>
    <col min="3" max="3" width="4.7109375" style="2" customWidth="1"/>
    <col min="4" max="4" width="12.7109375" style="2" customWidth="1"/>
    <col min="5" max="5" width="55.5703125" style="2" customWidth="1"/>
    <col min="6" max="6" width="4.7109375" style="2" customWidth="1"/>
    <col min="7" max="7" width="9.85546875" style="2" customWidth="1"/>
    <col min="8" max="8" width="9.7109375" style="2" customWidth="1"/>
    <col min="9" max="9" width="13.5703125" style="2" customWidth="1"/>
    <col min="10" max="10" width="10.5703125" style="2" hidden="1" customWidth="1"/>
    <col min="11" max="11" width="10.85546875" style="2" hidden="1" customWidth="1"/>
    <col min="12" max="12" width="9.7109375" style="2" hidden="1" customWidth="1"/>
    <col min="13" max="13" width="11.5703125" style="2" hidden="1" customWidth="1"/>
    <col min="14" max="14" width="5.28515625" style="2" customWidth="1"/>
    <col min="15" max="15" width="7" style="2" hidden="1" customWidth="1"/>
    <col min="16" max="16" width="7.28515625" style="2" hidden="1" customWidth="1"/>
    <col min="17" max="19" width="9.140625" style="2" hidden="1" customWidth="1"/>
    <col min="20" max="20" width="0" style="2" hidden="1" customWidth="1"/>
    <col min="21" max="16384" width="9.140625" style="2"/>
  </cols>
  <sheetData>
    <row r="1" spans="1:21" ht="16.5" customHeight="1" thickBot="1">
      <c r="A1" s="64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6"/>
      <c r="O1" s="21"/>
      <c r="P1" s="21"/>
      <c r="Q1" s="20"/>
      <c r="R1" s="20"/>
      <c r="S1" s="20"/>
      <c r="T1" s="20"/>
    </row>
    <row r="2" spans="1:21" ht="21.75" customHeight="1">
      <c r="A2" s="47" t="s">
        <v>9</v>
      </c>
      <c r="B2" s="48" t="s">
        <v>10</v>
      </c>
      <c r="C2" s="48" t="s">
        <v>11</v>
      </c>
      <c r="D2" s="48" t="s">
        <v>12</v>
      </c>
      <c r="E2" s="48" t="s">
        <v>4</v>
      </c>
      <c r="F2" s="48" t="s">
        <v>13</v>
      </c>
      <c r="G2" s="48" t="s">
        <v>14</v>
      </c>
      <c r="H2" s="48" t="s">
        <v>15</v>
      </c>
      <c r="I2" s="48" t="s">
        <v>5</v>
      </c>
      <c r="J2" s="48" t="s">
        <v>16</v>
      </c>
      <c r="K2" s="48" t="s">
        <v>6</v>
      </c>
      <c r="L2" s="48" t="s">
        <v>17</v>
      </c>
      <c r="M2" s="48" t="s">
        <v>18</v>
      </c>
      <c r="N2" s="49" t="s">
        <v>19</v>
      </c>
      <c r="O2" s="22" t="s">
        <v>20</v>
      </c>
      <c r="P2" s="23" t="s">
        <v>21</v>
      </c>
      <c r="Q2" s="5"/>
      <c r="R2" s="5"/>
      <c r="S2" s="5"/>
      <c r="T2" s="24" t="s">
        <v>22</v>
      </c>
      <c r="U2" s="25"/>
    </row>
    <row r="3" spans="1:21" ht="11.25" customHeight="1" thickBot="1">
      <c r="A3" s="50">
        <v>1</v>
      </c>
      <c r="B3" s="51">
        <v>2</v>
      </c>
      <c r="C3" s="51">
        <v>3</v>
      </c>
      <c r="D3" s="51">
        <v>4</v>
      </c>
      <c r="E3" s="51">
        <v>5</v>
      </c>
      <c r="F3" s="51">
        <v>6</v>
      </c>
      <c r="G3" s="51">
        <v>7</v>
      </c>
      <c r="H3" s="51">
        <v>8</v>
      </c>
      <c r="I3" s="51">
        <v>9</v>
      </c>
      <c r="J3" s="51"/>
      <c r="K3" s="51"/>
      <c r="L3" s="51"/>
      <c r="M3" s="51"/>
      <c r="N3" s="52">
        <v>10</v>
      </c>
      <c r="O3" s="26">
        <v>11</v>
      </c>
      <c r="P3" s="27">
        <v>12</v>
      </c>
      <c r="Q3" s="8"/>
      <c r="R3" s="8"/>
      <c r="S3" s="8"/>
      <c r="T3" s="28">
        <v>11</v>
      </c>
      <c r="U3" s="25"/>
    </row>
    <row r="4" spans="1:21" ht="3.75" customHeight="1" thickBo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  <c r="P4" s="29"/>
      <c r="Q4" s="20"/>
      <c r="R4" s="20"/>
      <c r="S4" s="20"/>
      <c r="T4" s="20"/>
    </row>
    <row r="5" spans="1:21" s="13" customFormat="1" ht="12.75" customHeight="1" thickBot="1">
      <c r="A5" s="103"/>
      <c r="B5" s="104" t="s">
        <v>2</v>
      </c>
      <c r="C5" s="105"/>
      <c r="D5" s="105" t="s">
        <v>0</v>
      </c>
      <c r="E5" s="105" t="s">
        <v>23</v>
      </c>
      <c r="F5" s="105"/>
      <c r="G5" s="105"/>
      <c r="H5" s="105"/>
      <c r="I5" s="106">
        <f>I6</f>
        <v>0</v>
      </c>
      <c r="J5" s="105"/>
      <c r="K5" s="107">
        <f>K6</f>
        <v>0</v>
      </c>
      <c r="L5" s="105"/>
      <c r="M5" s="107">
        <f>M6</f>
        <v>0</v>
      </c>
      <c r="N5" s="108"/>
      <c r="P5" s="14" t="s">
        <v>24</v>
      </c>
    </row>
    <row r="6" spans="1:21" s="13" customFormat="1" ht="12.75" customHeight="1" thickBot="1">
      <c r="A6" s="88"/>
      <c r="B6" s="99" t="s">
        <v>2</v>
      </c>
      <c r="C6" s="89"/>
      <c r="D6" s="100" t="s">
        <v>25</v>
      </c>
      <c r="E6" s="100" t="s">
        <v>26</v>
      </c>
      <c r="F6" s="89"/>
      <c r="G6" s="89"/>
      <c r="H6" s="89"/>
      <c r="I6" s="101">
        <f>SUM(I7:I9)</f>
        <v>0</v>
      </c>
      <c r="J6" s="89"/>
      <c r="K6" s="102">
        <f>SUM(K7:K9)</f>
        <v>0</v>
      </c>
      <c r="L6" s="89"/>
      <c r="M6" s="102">
        <f>SUM(M7:M9)</f>
        <v>0</v>
      </c>
      <c r="N6" s="90"/>
      <c r="P6" s="16" t="s">
        <v>27</v>
      </c>
    </row>
    <row r="7" spans="1:21" s="3" customFormat="1" ht="24" customHeight="1">
      <c r="A7" s="116" t="s">
        <v>27</v>
      </c>
      <c r="B7" s="117" t="s">
        <v>28</v>
      </c>
      <c r="C7" s="117" t="s">
        <v>29</v>
      </c>
      <c r="D7" s="118" t="s">
        <v>30</v>
      </c>
      <c r="E7" s="119" t="s">
        <v>31</v>
      </c>
      <c r="F7" s="117" t="s">
        <v>32</v>
      </c>
      <c r="G7" s="120">
        <v>0.51200000000000001</v>
      </c>
      <c r="H7" s="121"/>
      <c r="I7" s="121">
        <f>ROUND(G7*H7,2)</f>
        <v>0</v>
      </c>
      <c r="J7" s="122">
        <v>0</v>
      </c>
      <c r="K7" s="120">
        <f>G7*J7</f>
        <v>0</v>
      </c>
      <c r="L7" s="122">
        <v>0</v>
      </c>
      <c r="M7" s="120">
        <f>G7*L7</f>
        <v>0</v>
      </c>
      <c r="N7" s="123">
        <v>21</v>
      </c>
      <c r="O7" s="30">
        <v>4</v>
      </c>
      <c r="P7" s="3" t="s">
        <v>33</v>
      </c>
    </row>
    <row r="8" spans="1:21" s="3" customFormat="1" ht="13.5" customHeight="1">
      <c r="A8" s="54" t="s">
        <v>33</v>
      </c>
      <c r="B8" s="35" t="s">
        <v>28</v>
      </c>
      <c r="C8" s="35" t="s">
        <v>29</v>
      </c>
      <c r="D8" s="36" t="s">
        <v>34</v>
      </c>
      <c r="E8" s="37" t="s">
        <v>35</v>
      </c>
      <c r="F8" s="35" t="s">
        <v>32</v>
      </c>
      <c r="G8" s="38">
        <v>0.51200000000000001</v>
      </c>
      <c r="H8" s="39"/>
      <c r="I8" s="39">
        <f>ROUND(G8*H8,2)</f>
        <v>0</v>
      </c>
      <c r="J8" s="40">
        <v>0</v>
      </c>
      <c r="K8" s="38">
        <f>G8*J8</f>
        <v>0</v>
      </c>
      <c r="L8" s="40">
        <v>0</v>
      </c>
      <c r="M8" s="38">
        <f>G8*L8</f>
        <v>0</v>
      </c>
      <c r="N8" s="55">
        <v>21</v>
      </c>
      <c r="O8" s="30">
        <v>4</v>
      </c>
      <c r="P8" s="3" t="s">
        <v>33</v>
      </c>
    </row>
    <row r="9" spans="1:21" s="3" customFormat="1" ht="13.5" customHeight="1" thickBot="1">
      <c r="A9" s="124" t="s">
        <v>36</v>
      </c>
      <c r="B9" s="125" t="s">
        <v>28</v>
      </c>
      <c r="C9" s="125" t="s">
        <v>29</v>
      </c>
      <c r="D9" s="126" t="s">
        <v>37</v>
      </c>
      <c r="E9" s="127" t="s">
        <v>38</v>
      </c>
      <c r="F9" s="125" t="s">
        <v>32</v>
      </c>
      <c r="G9" s="128">
        <v>0.51200000000000001</v>
      </c>
      <c r="H9" s="129"/>
      <c r="I9" s="129">
        <f>ROUND(G9*H9,2)</f>
        <v>0</v>
      </c>
      <c r="J9" s="130">
        <v>0</v>
      </c>
      <c r="K9" s="128">
        <f>G9*J9</f>
        <v>0</v>
      </c>
      <c r="L9" s="130">
        <v>0</v>
      </c>
      <c r="M9" s="128">
        <f>G9*L9</f>
        <v>0</v>
      </c>
      <c r="N9" s="131">
        <v>21</v>
      </c>
      <c r="O9" s="30">
        <v>4</v>
      </c>
      <c r="P9" s="3" t="s">
        <v>33</v>
      </c>
    </row>
    <row r="10" spans="1:21" s="3" customFormat="1" ht="13.5" customHeight="1" thickBot="1">
      <c r="A10" s="109"/>
      <c r="B10" s="109"/>
      <c r="C10" s="109"/>
      <c r="D10" s="110"/>
      <c r="E10" s="111"/>
      <c r="F10" s="109"/>
      <c r="G10" s="112"/>
      <c r="H10" s="113"/>
      <c r="I10" s="113"/>
      <c r="J10" s="114"/>
      <c r="K10" s="112"/>
      <c r="L10" s="114"/>
      <c r="M10" s="112"/>
      <c r="N10" s="115"/>
      <c r="O10" s="30"/>
    </row>
    <row r="11" spans="1:21" s="13" customFormat="1" ht="12.75" customHeight="1" thickBot="1">
      <c r="A11" s="88"/>
      <c r="B11" s="76" t="s">
        <v>2</v>
      </c>
      <c r="C11" s="89"/>
      <c r="D11" s="77" t="s">
        <v>1</v>
      </c>
      <c r="E11" s="77" t="s">
        <v>39</v>
      </c>
      <c r="F11" s="89"/>
      <c r="G11" s="89"/>
      <c r="H11" s="89"/>
      <c r="I11" s="78">
        <f>I12+I23+I32</f>
        <v>0</v>
      </c>
      <c r="J11" s="89"/>
      <c r="K11" s="79">
        <f>K12+K23+K32</f>
        <v>0.21548999999999999</v>
      </c>
      <c r="L11" s="89"/>
      <c r="M11" s="79">
        <f>M12+M23+M32</f>
        <v>0.51172999999999991</v>
      </c>
      <c r="N11" s="90"/>
      <c r="P11" s="14" t="s">
        <v>24</v>
      </c>
    </row>
    <row r="12" spans="1:21" s="13" customFormat="1" ht="12.75" customHeight="1" thickBot="1">
      <c r="A12" s="88"/>
      <c r="B12" s="99" t="s">
        <v>2</v>
      </c>
      <c r="C12" s="89"/>
      <c r="D12" s="100" t="s">
        <v>40</v>
      </c>
      <c r="E12" s="100" t="s">
        <v>41</v>
      </c>
      <c r="F12" s="89"/>
      <c r="G12" s="89"/>
      <c r="H12" s="89"/>
      <c r="I12" s="101">
        <f>SUM(I13:I22)</f>
        <v>0</v>
      </c>
      <c r="J12" s="89"/>
      <c r="K12" s="102">
        <f>SUM(K13:K22)</f>
        <v>1.6729999999999998E-2</v>
      </c>
      <c r="L12" s="89"/>
      <c r="M12" s="102">
        <f>SUM(M13:M22)</f>
        <v>5.8979999999999998E-2</v>
      </c>
      <c r="N12" s="90"/>
      <c r="P12" s="16" t="s">
        <v>27</v>
      </c>
    </row>
    <row r="13" spans="1:21" s="3" customFormat="1" ht="13.5" customHeight="1">
      <c r="A13" s="91" t="s">
        <v>42</v>
      </c>
      <c r="B13" s="92" t="s">
        <v>28</v>
      </c>
      <c r="C13" s="92" t="s">
        <v>40</v>
      </c>
      <c r="D13" s="93" t="s">
        <v>43</v>
      </c>
      <c r="E13" s="94" t="s">
        <v>44</v>
      </c>
      <c r="F13" s="92" t="s">
        <v>45</v>
      </c>
      <c r="G13" s="95">
        <v>8</v>
      </c>
      <c r="H13" s="96"/>
      <c r="I13" s="96">
        <f t="shared" ref="I13:I22" si="0">ROUND(G13*H13,2)</f>
        <v>0</v>
      </c>
      <c r="J13" s="97">
        <v>0</v>
      </c>
      <c r="K13" s="95">
        <f t="shared" ref="K13:K22" si="1">G13*J13</f>
        <v>0</v>
      </c>
      <c r="L13" s="97">
        <v>2.0999999999999999E-3</v>
      </c>
      <c r="M13" s="95">
        <f t="shared" ref="M13:M22" si="2">G13*L13</f>
        <v>1.6799999999999999E-2</v>
      </c>
      <c r="N13" s="98">
        <v>21</v>
      </c>
      <c r="O13" s="30">
        <v>16</v>
      </c>
      <c r="P13" s="3" t="s">
        <v>33</v>
      </c>
    </row>
    <row r="14" spans="1:21" s="3" customFormat="1" ht="13.5" customHeight="1">
      <c r="A14" s="54" t="s">
        <v>46</v>
      </c>
      <c r="B14" s="35" t="s">
        <v>28</v>
      </c>
      <c r="C14" s="35" t="s">
        <v>40</v>
      </c>
      <c r="D14" s="36" t="s">
        <v>47</v>
      </c>
      <c r="E14" s="37" t="s">
        <v>48</v>
      </c>
      <c r="F14" s="35" t="s">
        <v>45</v>
      </c>
      <c r="G14" s="38">
        <v>9</v>
      </c>
      <c r="H14" s="39"/>
      <c r="I14" s="39">
        <f t="shared" si="0"/>
        <v>0</v>
      </c>
      <c r="J14" s="40">
        <v>0</v>
      </c>
      <c r="K14" s="38">
        <f t="shared" si="1"/>
        <v>0</v>
      </c>
      <c r="L14" s="40">
        <v>1.98E-3</v>
      </c>
      <c r="M14" s="38">
        <f t="shared" si="2"/>
        <v>1.7819999999999999E-2</v>
      </c>
      <c r="N14" s="55">
        <v>21</v>
      </c>
      <c r="O14" s="30">
        <v>16</v>
      </c>
      <c r="P14" s="3" t="s">
        <v>33</v>
      </c>
    </row>
    <row r="15" spans="1:21" s="3" customFormat="1" ht="13.5" customHeight="1">
      <c r="A15" s="54" t="s">
        <v>49</v>
      </c>
      <c r="B15" s="35" t="s">
        <v>28</v>
      </c>
      <c r="C15" s="35" t="s">
        <v>40</v>
      </c>
      <c r="D15" s="36" t="s">
        <v>50</v>
      </c>
      <c r="E15" s="37" t="s">
        <v>51</v>
      </c>
      <c r="F15" s="35" t="s">
        <v>45</v>
      </c>
      <c r="G15" s="38">
        <v>2</v>
      </c>
      <c r="H15" s="39"/>
      <c r="I15" s="39">
        <f t="shared" si="0"/>
        <v>0</v>
      </c>
      <c r="J15" s="40">
        <v>5.9000000000000003E-4</v>
      </c>
      <c r="K15" s="38">
        <f t="shared" si="1"/>
        <v>1.1800000000000001E-3</v>
      </c>
      <c r="L15" s="40">
        <v>0</v>
      </c>
      <c r="M15" s="38">
        <f t="shared" si="2"/>
        <v>0</v>
      </c>
      <c r="N15" s="55">
        <v>21</v>
      </c>
      <c r="O15" s="30">
        <v>16</v>
      </c>
      <c r="P15" s="3" t="s">
        <v>33</v>
      </c>
    </row>
    <row r="16" spans="1:21" s="3" customFormat="1" ht="13.5" customHeight="1">
      <c r="A16" s="54" t="s">
        <v>52</v>
      </c>
      <c r="B16" s="35" t="s">
        <v>28</v>
      </c>
      <c r="C16" s="35" t="s">
        <v>40</v>
      </c>
      <c r="D16" s="36" t="s">
        <v>53</v>
      </c>
      <c r="E16" s="37" t="s">
        <v>54</v>
      </c>
      <c r="F16" s="35" t="s">
        <v>45</v>
      </c>
      <c r="G16" s="38">
        <v>9</v>
      </c>
      <c r="H16" s="39"/>
      <c r="I16" s="39">
        <f t="shared" si="0"/>
        <v>0</v>
      </c>
      <c r="J16" s="40">
        <v>1.1999999999999999E-3</v>
      </c>
      <c r="K16" s="38">
        <f t="shared" si="1"/>
        <v>1.0799999999999999E-2</v>
      </c>
      <c r="L16" s="40">
        <v>0</v>
      </c>
      <c r="M16" s="38">
        <f t="shared" si="2"/>
        <v>0</v>
      </c>
      <c r="N16" s="55">
        <v>21</v>
      </c>
      <c r="O16" s="30">
        <v>16</v>
      </c>
      <c r="P16" s="3" t="s">
        <v>33</v>
      </c>
    </row>
    <row r="17" spans="1:16" s="3" customFormat="1" ht="13.5" customHeight="1">
      <c r="A17" s="54" t="s">
        <v>55</v>
      </c>
      <c r="B17" s="35" t="s">
        <v>28</v>
      </c>
      <c r="C17" s="35" t="s">
        <v>40</v>
      </c>
      <c r="D17" s="36" t="s">
        <v>56</v>
      </c>
      <c r="E17" s="37" t="s">
        <v>57</v>
      </c>
      <c r="F17" s="35" t="s">
        <v>45</v>
      </c>
      <c r="G17" s="38">
        <v>5</v>
      </c>
      <c r="H17" s="39"/>
      <c r="I17" s="39">
        <f t="shared" si="0"/>
        <v>0</v>
      </c>
      <c r="J17" s="40">
        <v>2.9E-4</v>
      </c>
      <c r="K17" s="38">
        <f t="shared" si="1"/>
        <v>1.4499999999999999E-3</v>
      </c>
      <c r="L17" s="40">
        <v>0</v>
      </c>
      <c r="M17" s="38">
        <f t="shared" si="2"/>
        <v>0</v>
      </c>
      <c r="N17" s="55">
        <v>21</v>
      </c>
      <c r="O17" s="30">
        <v>16</v>
      </c>
      <c r="P17" s="3" t="s">
        <v>33</v>
      </c>
    </row>
    <row r="18" spans="1:16" s="3" customFormat="1" ht="13.5" customHeight="1">
      <c r="A18" s="54" t="s">
        <v>58</v>
      </c>
      <c r="B18" s="35" t="s">
        <v>28</v>
      </c>
      <c r="C18" s="35" t="s">
        <v>40</v>
      </c>
      <c r="D18" s="36" t="s">
        <v>59</v>
      </c>
      <c r="E18" s="37" t="s">
        <v>60</v>
      </c>
      <c r="F18" s="35" t="s">
        <v>45</v>
      </c>
      <c r="G18" s="38">
        <v>2</v>
      </c>
      <c r="H18" s="39"/>
      <c r="I18" s="39">
        <f t="shared" si="0"/>
        <v>0</v>
      </c>
      <c r="J18" s="40">
        <v>3.5E-4</v>
      </c>
      <c r="K18" s="38">
        <f t="shared" si="1"/>
        <v>6.9999999999999999E-4</v>
      </c>
      <c r="L18" s="40">
        <v>0</v>
      </c>
      <c r="M18" s="38">
        <f t="shared" si="2"/>
        <v>0</v>
      </c>
      <c r="N18" s="55">
        <v>21</v>
      </c>
      <c r="O18" s="30">
        <v>16</v>
      </c>
      <c r="P18" s="3" t="s">
        <v>33</v>
      </c>
    </row>
    <row r="19" spans="1:16" s="3" customFormat="1" ht="13.5" customHeight="1">
      <c r="A19" s="54" t="s">
        <v>61</v>
      </c>
      <c r="B19" s="35" t="s">
        <v>28</v>
      </c>
      <c r="C19" s="35" t="s">
        <v>40</v>
      </c>
      <c r="D19" s="36" t="s">
        <v>62</v>
      </c>
      <c r="E19" s="37" t="s">
        <v>63</v>
      </c>
      <c r="F19" s="35" t="s">
        <v>64</v>
      </c>
      <c r="G19" s="38">
        <v>2</v>
      </c>
      <c r="H19" s="39"/>
      <c r="I19" s="39">
        <f t="shared" si="0"/>
        <v>0</v>
      </c>
      <c r="J19" s="40">
        <v>0</v>
      </c>
      <c r="K19" s="38">
        <f t="shared" si="1"/>
        <v>0</v>
      </c>
      <c r="L19" s="40">
        <v>1.218E-2</v>
      </c>
      <c r="M19" s="38">
        <f t="shared" si="2"/>
        <v>2.436E-2</v>
      </c>
      <c r="N19" s="55">
        <v>21</v>
      </c>
      <c r="O19" s="30">
        <v>16</v>
      </c>
      <c r="P19" s="3" t="s">
        <v>33</v>
      </c>
    </row>
    <row r="20" spans="1:16" s="3" customFormat="1" ht="13.5" customHeight="1">
      <c r="A20" s="54" t="s">
        <v>65</v>
      </c>
      <c r="B20" s="35" t="s">
        <v>28</v>
      </c>
      <c r="C20" s="35" t="s">
        <v>40</v>
      </c>
      <c r="D20" s="36" t="s">
        <v>66</v>
      </c>
      <c r="E20" s="37" t="s">
        <v>67</v>
      </c>
      <c r="F20" s="35" t="s">
        <v>64</v>
      </c>
      <c r="G20" s="38">
        <v>2</v>
      </c>
      <c r="H20" s="39"/>
      <c r="I20" s="39">
        <f t="shared" si="0"/>
        <v>0</v>
      </c>
      <c r="J20" s="40">
        <v>1.01E-3</v>
      </c>
      <c r="K20" s="38">
        <f t="shared" si="1"/>
        <v>2.0200000000000001E-3</v>
      </c>
      <c r="L20" s="40">
        <v>0</v>
      </c>
      <c r="M20" s="38">
        <f t="shared" si="2"/>
        <v>0</v>
      </c>
      <c r="N20" s="55">
        <v>21</v>
      </c>
      <c r="O20" s="30">
        <v>16</v>
      </c>
      <c r="P20" s="3" t="s">
        <v>33</v>
      </c>
    </row>
    <row r="21" spans="1:16" s="3" customFormat="1" ht="13.5" customHeight="1">
      <c r="A21" s="54" t="s">
        <v>68</v>
      </c>
      <c r="B21" s="35" t="s">
        <v>28</v>
      </c>
      <c r="C21" s="35" t="s">
        <v>40</v>
      </c>
      <c r="D21" s="36" t="s">
        <v>69</v>
      </c>
      <c r="E21" s="37" t="s">
        <v>70</v>
      </c>
      <c r="F21" s="35" t="s">
        <v>64</v>
      </c>
      <c r="G21" s="38">
        <v>2</v>
      </c>
      <c r="H21" s="39"/>
      <c r="I21" s="39">
        <f t="shared" si="0"/>
        <v>0</v>
      </c>
      <c r="J21" s="40">
        <v>2.9E-4</v>
      </c>
      <c r="K21" s="38">
        <f t="shared" si="1"/>
        <v>5.8E-4</v>
      </c>
      <c r="L21" s="40">
        <v>0</v>
      </c>
      <c r="M21" s="38">
        <f t="shared" si="2"/>
        <v>0</v>
      </c>
      <c r="N21" s="55">
        <v>21</v>
      </c>
      <c r="O21" s="30">
        <v>16</v>
      </c>
      <c r="P21" s="3" t="s">
        <v>33</v>
      </c>
    </row>
    <row r="22" spans="1:16" s="3" customFormat="1" ht="13.5" customHeight="1" thickBot="1">
      <c r="A22" s="80" t="s">
        <v>71</v>
      </c>
      <c r="B22" s="81" t="s">
        <v>28</v>
      </c>
      <c r="C22" s="81" t="s">
        <v>40</v>
      </c>
      <c r="D22" s="82" t="s">
        <v>72</v>
      </c>
      <c r="E22" s="83" t="s">
        <v>73</v>
      </c>
      <c r="F22" s="81" t="s">
        <v>32</v>
      </c>
      <c r="G22" s="84">
        <v>1.7000000000000001E-2</v>
      </c>
      <c r="H22" s="85"/>
      <c r="I22" s="85">
        <f t="shared" si="0"/>
        <v>0</v>
      </c>
      <c r="J22" s="86">
        <v>0</v>
      </c>
      <c r="K22" s="84">
        <f t="shared" si="1"/>
        <v>0</v>
      </c>
      <c r="L22" s="86">
        <v>0</v>
      </c>
      <c r="M22" s="84">
        <f t="shared" si="2"/>
        <v>0</v>
      </c>
      <c r="N22" s="87">
        <v>21</v>
      </c>
      <c r="O22" s="30">
        <v>16</v>
      </c>
      <c r="P22" s="3" t="s">
        <v>33</v>
      </c>
    </row>
    <row r="23" spans="1:16" s="13" customFormat="1" ht="12.75" customHeight="1" thickBot="1">
      <c r="A23" s="88"/>
      <c r="B23" s="99" t="s">
        <v>2</v>
      </c>
      <c r="C23" s="89"/>
      <c r="D23" s="100" t="s">
        <v>74</v>
      </c>
      <c r="E23" s="100" t="s">
        <v>75</v>
      </c>
      <c r="F23" s="89"/>
      <c r="G23" s="89"/>
      <c r="H23" s="89"/>
      <c r="I23" s="101">
        <f>SUM(I24:I31)</f>
        <v>0</v>
      </c>
      <c r="J23" s="89"/>
      <c r="K23" s="102">
        <f>SUM(K24:K31)</f>
        <v>2.648E-2</v>
      </c>
      <c r="L23" s="89"/>
      <c r="M23" s="102">
        <f>SUM(M24:M31)</f>
        <v>0.1065</v>
      </c>
      <c r="N23" s="90"/>
      <c r="P23" s="16" t="s">
        <v>27</v>
      </c>
    </row>
    <row r="24" spans="1:16" s="3" customFormat="1" ht="13.5" customHeight="1">
      <c r="A24" s="91" t="s">
        <v>76</v>
      </c>
      <c r="B24" s="92" t="s">
        <v>28</v>
      </c>
      <c r="C24" s="92" t="s">
        <v>40</v>
      </c>
      <c r="D24" s="93" t="s">
        <v>77</v>
      </c>
      <c r="E24" s="94" t="s">
        <v>78</v>
      </c>
      <c r="F24" s="92" t="s">
        <v>45</v>
      </c>
      <c r="G24" s="95">
        <v>50</v>
      </c>
      <c r="H24" s="96"/>
      <c r="I24" s="96">
        <f t="shared" ref="I24:I31" si="3">ROUND(G24*H24,2)</f>
        <v>0</v>
      </c>
      <c r="J24" s="97">
        <v>0</v>
      </c>
      <c r="K24" s="95">
        <f t="shared" ref="K24:K31" si="4">G24*J24</f>
        <v>0</v>
      </c>
      <c r="L24" s="97">
        <v>2.1299999999999999E-3</v>
      </c>
      <c r="M24" s="95">
        <f t="shared" ref="M24:M31" si="5">G24*L24</f>
        <v>0.1065</v>
      </c>
      <c r="N24" s="98">
        <v>21</v>
      </c>
      <c r="O24" s="30">
        <v>16</v>
      </c>
      <c r="P24" s="3" t="s">
        <v>33</v>
      </c>
    </row>
    <row r="25" spans="1:16" s="3" customFormat="1" ht="13.5" customHeight="1">
      <c r="A25" s="54" t="s">
        <v>79</v>
      </c>
      <c r="B25" s="35" t="s">
        <v>28</v>
      </c>
      <c r="C25" s="35" t="s">
        <v>40</v>
      </c>
      <c r="D25" s="36" t="s">
        <v>80</v>
      </c>
      <c r="E25" s="37" t="s">
        <v>81</v>
      </c>
      <c r="F25" s="35" t="s">
        <v>45</v>
      </c>
      <c r="G25" s="38">
        <v>13</v>
      </c>
      <c r="H25" s="39"/>
      <c r="I25" s="39">
        <f t="shared" si="3"/>
        <v>0</v>
      </c>
      <c r="J25" s="40">
        <v>2.7E-4</v>
      </c>
      <c r="K25" s="38">
        <f t="shared" si="4"/>
        <v>3.5100000000000001E-3</v>
      </c>
      <c r="L25" s="40">
        <v>0</v>
      </c>
      <c r="M25" s="38">
        <f t="shared" si="5"/>
        <v>0</v>
      </c>
      <c r="N25" s="55">
        <v>21</v>
      </c>
      <c r="O25" s="30">
        <v>16</v>
      </c>
      <c r="P25" s="3" t="s">
        <v>33</v>
      </c>
    </row>
    <row r="26" spans="1:16" s="3" customFormat="1" ht="13.5" customHeight="1">
      <c r="A26" s="56" t="s">
        <v>82</v>
      </c>
      <c r="B26" s="41" t="s">
        <v>83</v>
      </c>
      <c r="C26" s="41" t="s">
        <v>84</v>
      </c>
      <c r="D26" s="42" t="s">
        <v>85</v>
      </c>
      <c r="E26" s="43" t="s">
        <v>86</v>
      </c>
      <c r="F26" s="41" t="s">
        <v>45</v>
      </c>
      <c r="G26" s="44">
        <v>13</v>
      </c>
      <c r="H26" s="45"/>
      <c r="I26" s="45">
        <f t="shared" si="3"/>
        <v>0</v>
      </c>
      <c r="J26" s="46">
        <v>1.1E-4</v>
      </c>
      <c r="K26" s="44">
        <f t="shared" si="4"/>
        <v>1.4300000000000001E-3</v>
      </c>
      <c r="L26" s="46">
        <v>0</v>
      </c>
      <c r="M26" s="44">
        <f t="shared" si="5"/>
        <v>0</v>
      </c>
      <c r="N26" s="57">
        <v>21</v>
      </c>
      <c r="O26" s="31">
        <v>32</v>
      </c>
      <c r="P26" s="32" t="s">
        <v>33</v>
      </c>
    </row>
    <row r="27" spans="1:16" s="3" customFormat="1" ht="13.5" customHeight="1">
      <c r="A27" s="54" t="s">
        <v>87</v>
      </c>
      <c r="B27" s="35" t="s">
        <v>28</v>
      </c>
      <c r="C27" s="35" t="s">
        <v>40</v>
      </c>
      <c r="D27" s="36" t="s">
        <v>88</v>
      </c>
      <c r="E27" s="37" t="s">
        <v>89</v>
      </c>
      <c r="F27" s="35" t="s">
        <v>45</v>
      </c>
      <c r="G27" s="38">
        <v>21</v>
      </c>
      <c r="H27" s="39"/>
      <c r="I27" s="39">
        <f t="shared" si="3"/>
        <v>0</v>
      </c>
      <c r="J27" s="40">
        <v>3.3E-4</v>
      </c>
      <c r="K27" s="38">
        <f t="shared" si="4"/>
        <v>6.9300000000000004E-3</v>
      </c>
      <c r="L27" s="40">
        <v>0</v>
      </c>
      <c r="M27" s="38">
        <f t="shared" si="5"/>
        <v>0</v>
      </c>
      <c r="N27" s="55">
        <v>21</v>
      </c>
      <c r="O27" s="30">
        <v>16</v>
      </c>
      <c r="P27" s="3" t="s">
        <v>33</v>
      </c>
    </row>
    <row r="28" spans="1:16" s="3" customFormat="1" ht="13.5" customHeight="1">
      <c r="A28" s="56" t="s">
        <v>90</v>
      </c>
      <c r="B28" s="41" t="s">
        <v>83</v>
      </c>
      <c r="C28" s="41" t="s">
        <v>84</v>
      </c>
      <c r="D28" s="42" t="s">
        <v>91</v>
      </c>
      <c r="E28" s="43" t="s">
        <v>92</v>
      </c>
      <c r="F28" s="41" t="s">
        <v>45</v>
      </c>
      <c r="G28" s="44">
        <v>21</v>
      </c>
      <c r="H28" s="45"/>
      <c r="I28" s="45">
        <f t="shared" si="3"/>
        <v>0</v>
      </c>
      <c r="J28" s="46">
        <v>1.7000000000000001E-4</v>
      </c>
      <c r="K28" s="44">
        <f t="shared" si="4"/>
        <v>3.5700000000000003E-3</v>
      </c>
      <c r="L28" s="46">
        <v>0</v>
      </c>
      <c r="M28" s="44">
        <f t="shared" si="5"/>
        <v>0</v>
      </c>
      <c r="N28" s="57">
        <v>21</v>
      </c>
      <c r="O28" s="31">
        <v>32</v>
      </c>
      <c r="P28" s="32" t="s">
        <v>33</v>
      </c>
    </row>
    <row r="29" spans="1:16" s="3" customFormat="1" ht="13.5" customHeight="1">
      <c r="A29" s="54" t="s">
        <v>93</v>
      </c>
      <c r="B29" s="35" t="s">
        <v>28</v>
      </c>
      <c r="C29" s="35" t="s">
        <v>40</v>
      </c>
      <c r="D29" s="36" t="s">
        <v>94</v>
      </c>
      <c r="E29" s="37" t="s">
        <v>95</v>
      </c>
      <c r="F29" s="35" t="s">
        <v>45</v>
      </c>
      <c r="G29" s="38">
        <v>16</v>
      </c>
      <c r="H29" s="39"/>
      <c r="I29" s="39">
        <f t="shared" si="3"/>
        <v>0</v>
      </c>
      <c r="J29" s="40">
        <v>4.2000000000000002E-4</v>
      </c>
      <c r="K29" s="38">
        <f t="shared" si="4"/>
        <v>6.7200000000000003E-3</v>
      </c>
      <c r="L29" s="40">
        <v>0</v>
      </c>
      <c r="M29" s="38">
        <f t="shared" si="5"/>
        <v>0</v>
      </c>
      <c r="N29" s="55">
        <v>21</v>
      </c>
      <c r="O29" s="30">
        <v>16</v>
      </c>
      <c r="P29" s="3" t="s">
        <v>33</v>
      </c>
    </row>
    <row r="30" spans="1:16" s="3" customFormat="1" ht="13.5" customHeight="1">
      <c r="A30" s="56" t="s">
        <v>96</v>
      </c>
      <c r="B30" s="41" t="s">
        <v>83</v>
      </c>
      <c r="C30" s="41" t="s">
        <v>84</v>
      </c>
      <c r="D30" s="42" t="s">
        <v>97</v>
      </c>
      <c r="E30" s="43" t="s">
        <v>98</v>
      </c>
      <c r="F30" s="41" t="s">
        <v>45</v>
      </c>
      <c r="G30" s="44">
        <v>16</v>
      </c>
      <c r="H30" s="45"/>
      <c r="I30" s="45">
        <f t="shared" si="3"/>
        <v>0</v>
      </c>
      <c r="J30" s="46">
        <v>2.7E-4</v>
      </c>
      <c r="K30" s="44">
        <f t="shared" si="4"/>
        <v>4.3200000000000001E-3</v>
      </c>
      <c r="L30" s="46">
        <v>0</v>
      </c>
      <c r="M30" s="44">
        <f t="shared" si="5"/>
        <v>0</v>
      </c>
      <c r="N30" s="57">
        <v>21</v>
      </c>
      <c r="O30" s="31">
        <v>32</v>
      </c>
      <c r="P30" s="32" t="s">
        <v>33</v>
      </c>
    </row>
    <row r="31" spans="1:16" s="3" customFormat="1" ht="13.5" customHeight="1" thickBot="1">
      <c r="A31" s="80" t="s">
        <v>99</v>
      </c>
      <c r="B31" s="81" t="s">
        <v>28</v>
      </c>
      <c r="C31" s="81" t="s">
        <v>40</v>
      </c>
      <c r="D31" s="82" t="s">
        <v>100</v>
      </c>
      <c r="E31" s="83" t="s">
        <v>101</v>
      </c>
      <c r="F31" s="81" t="s">
        <v>32</v>
      </c>
      <c r="G31" s="84">
        <v>2.5999999999999999E-2</v>
      </c>
      <c r="H31" s="85"/>
      <c r="I31" s="85">
        <f t="shared" si="3"/>
        <v>0</v>
      </c>
      <c r="J31" s="86">
        <v>0</v>
      </c>
      <c r="K31" s="84">
        <f t="shared" si="4"/>
        <v>0</v>
      </c>
      <c r="L31" s="86">
        <v>0</v>
      </c>
      <c r="M31" s="84">
        <f t="shared" si="5"/>
        <v>0</v>
      </c>
      <c r="N31" s="87">
        <v>21</v>
      </c>
      <c r="O31" s="30">
        <v>16</v>
      </c>
      <c r="P31" s="3" t="s">
        <v>33</v>
      </c>
    </row>
    <row r="32" spans="1:16" s="13" customFormat="1" ht="12.75" customHeight="1" thickBot="1">
      <c r="A32" s="88"/>
      <c r="B32" s="99" t="s">
        <v>2</v>
      </c>
      <c r="C32" s="89"/>
      <c r="D32" s="100" t="s">
        <v>102</v>
      </c>
      <c r="E32" s="100" t="s">
        <v>103</v>
      </c>
      <c r="F32" s="89"/>
      <c r="G32" s="89"/>
      <c r="H32" s="89"/>
      <c r="I32" s="101">
        <f>SUM(I33:I54)</f>
        <v>0</v>
      </c>
      <c r="J32" s="89"/>
      <c r="K32" s="102">
        <f>SUM(K33:K54)</f>
        <v>0.17227999999999999</v>
      </c>
      <c r="L32" s="89"/>
      <c r="M32" s="102">
        <f>SUM(M33:M54)</f>
        <v>0.34624999999999995</v>
      </c>
      <c r="N32" s="90"/>
      <c r="P32" s="16" t="s">
        <v>27</v>
      </c>
    </row>
    <row r="33" spans="1:16" s="3" customFormat="1" ht="13.5" customHeight="1">
      <c r="A33" s="91" t="s">
        <v>104</v>
      </c>
      <c r="B33" s="92" t="s">
        <v>28</v>
      </c>
      <c r="C33" s="92" t="s">
        <v>40</v>
      </c>
      <c r="D33" s="93" t="s">
        <v>105</v>
      </c>
      <c r="E33" s="94" t="s">
        <v>106</v>
      </c>
      <c r="F33" s="92" t="s">
        <v>107</v>
      </c>
      <c r="G33" s="95">
        <v>2</v>
      </c>
      <c r="H33" s="96"/>
      <c r="I33" s="96">
        <f t="shared" ref="I33:I54" si="6">ROUND(G33*H33,2)</f>
        <v>0</v>
      </c>
      <c r="J33" s="97">
        <v>0</v>
      </c>
      <c r="K33" s="95">
        <f t="shared" ref="K33:K54" si="7">G33*J33</f>
        <v>0</v>
      </c>
      <c r="L33" s="97">
        <v>1.933E-2</v>
      </c>
      <c r="M33" s="95">
        <f t="shared" ref="M33:M54" si="8">G33*L33</f>
        <v>3.866E-2</v>
      </c>
      <c r="N33" s="98">
        <v>21</v>
      </c>
      <c r="O33" s="30">
        <v>16</v>
      </c>
      <c r="P33" s="3" t="s">
        <v>33</v>
      </c>
    </row>
    <row r="34" spans="1:16" s="3" customFormat="1" ht="13.5" customHeight="1">
      <c r="A34" s="54" t="s">
        <v>108</v>
      </c>
      <c r="B34" s="35" t="s">
        <v>28</v>
      </c>
      <c r="C34" s="35" t="s">
        <v>40</v>
      </c>
      <c r="D34" s="36" t="s">
        <v>109</v>
      </c>
      <c r="E34" s="37" t="s">
        <v>110</v>
      </c>
      <c r="F34" s="35" t="s">
        <v>64</v>
      </c>
      <c r="G34" s="38">
        <v>1</v>
      </c>
      <c r="H34" s="39"/>
      <c r="I34" s="39">
        <f t="shared" si="6"/>
        <v>0</v>
      </c>
      <c r="J34" s="40">
        <v>1.7799999999999999E-3</v>
      </c>
      <c r="K34" s="38">
        <f t="shared" si="7"/>
        <v>1.7799999999999999E-3</v>
      </c>
      <c r="L34" s="40">
        <v>0</v>
      </c>
      <c r="M34" s="38">
        <f t="shared" si="8"/>
        <v>0</v>
      </c>
      <c r="N34" s="55">
        <v>21</v>
      </c>
      <c r="O34" s="30">
        <v>16</v>
      </c>
      <c r="P34" s="3" t="s">
        <v>33</v>
      </c>
    </row>
    <row r="35" spans="1:16" s="3" customFormat="1" ht="24" customHeight="1">
      <c r="A35" s="56" t="s">
        <v>111</v>
      </c>
      <c r="B35" s="41" t="s">
        <v>83</v>
      </c>
      <c r="C35" s="41" t="s">
        <v>84</v>
      </c>
      <c r="D35" s="42" t="s">
        <v>112</v>
      </c>
      <c r="E35" s="43" t="s">
        <v>113</v>
      </c>
      <c r="F35" s="41" t="s">
        <v>64</v>
      </c>
      <c r="G35" s="44">
        <v>1</v>
      </c>
      <c r="H35" s="45"/>
      <c r="I35" s="45">
        <f t="shared" si="6"/>
        <v>0</v>
      </c>
      <c r="J35" s="46">
        <v>2.1000000000000001E-2</v>
      </c>
      <c r="K35" s="44">
        <f t="shared" si="7"/>
        <v>2.1000000000000001E-2</v>
      </c>
      <c r="L35" s="46">
        <v>0</v>
      </c>
      <c r="M35" s="44">
        <f t="shared" si="8"/>
        <v>0</v>
      </c>
      <c r="N35" s="57">
        <v>21</v>
      </c>
      <c r="O35" s="31">
        <v>32</v>
      </c>
      <c r="P35" s="32" t="s">
        <v>33</v>
      </c>
    </row>
    <row r="36" spans="1:16" s="3" customFormat="1" ht="24" customHeight="1">
      <c r="A36" s="54" t="s">
        <v>114</v>
      </c>
      <c r="B36" s="35" t="s">
        <v>28</v>
      </c>
      <c r="C36" s="35" t="s">
        <v>40</v>
      </c>
      <c r="D36" s="36" t="s">
        <v>115</v>
      </c>
      <c r="E36" s="37" t="s">
        <v>116</v>
      </c>
      <c r="F36" s="35" t="s">
        <v>107</v>
      </c>
      <c r="G36" s="38">
        <v>1</v>
      </c>
      <c r="H36" s="39"/>
      <c r="I36" s="39">
        <f t="shared" si="6"/>
        <v>0</v>
      </c>
      <c r="J36" s="40">
        <v>1.9390000000000001E-2</v>
      </c>
      <c r="K36" s="38">
        <f t="shared" si="7"/>
        <v>1.9390000000000001E-2</v>
      </c>
      <c r="L36" s="40">
        <v>0</v>
      </c>
      <c r="M36" s="38">
        <f t="shared" si="8"/>
        <v>0</v>
      </c>
      <c r="N36" s="55">
        <v>21</v>
      </c>
      <c r="O36" s="30">
        <v>16</v>
      </c>
      <c r="P36" s="3" t="s">
        <v>33</v>
      </c>
    </row>
    <row r="37" spans="1:16" s="3" customFormat="1" ht="13.5" customHeight="1">
      <c r="A37" s="54" t="s">
        <v>117</v>
      </c>
      <c r="B37" s="35" t="s">
        <v>28</v>
      </c>
      <c r="C37" s="35" t="s">
        <v>40</v>
      </c>
      <c r="D37" s="36" t="s">
        <v>118</v>
      </c>
      <c r="E37" s="37" t="s">
        <v>119</v>
      </c>
      <c r="F37" s="35" t="s">
        <v>107</v>
      </c>
      <c r="G37" s="38">
        <v>4</v>
      </c>
      <c r="H37" s="39"/>
      <c r="I37" s="39">
        <f t="shared" si="6"/>
        <v>0</v>
      </c>
      <c r="J37" s="40">
        <v>0</v>
      </c>
      <c r="K37" s="38">
        <f t="shared" si="7"/>
        <v>0</v>
      </c>
      <c r="L37" s="40">
        <v>1.9460000000000002E-2</v>
      </c>
      <c r="M37" s="38">
        <f t="shared" si="8"/>
        <v>7.7840000000000006E-2</v>
      </c>
      <c r="N37" s="55">
        <v>21</v>
      </c>
      <c r="O37" s="30">
        <v>16</v>
      </c>
      <c r="P37" s="3" t="s">
        <v>33</v>
      </c>
    </row>
    <row r="38" spans="1:16" s="3" customFormat="1" ht="24" customHeight="1">
      <c r="A38" s="54" t="s">
        <v>120</v>
      </c>
      <c r="B38" s="35" t="s">
        <v>28</v>
      </c>
      <c r="C38" s="35" t="s">
        <v>40</v>
      </c>
      <c r="D38" s="36" t="s">
        <v>121</v>
      </c>
      <c r="E38" s="37" t="s">
        <v>122</v>
      </c>
      <c r="F38" s="35" t="s">
        <v>107</v>
      </c>
      <c r="G38" s="38">
        <v>2</v>
      </c>
      <c r="H38" s="39"/>
      <c r="I38" s="39">
        <f t="shared" si="6"/>
        <v>0</v>
      </c>
      <c r="J38" s="40">
        <v>1.4760000000000001E-2</v>
      </c>
      <c r="K38" s="38">
        <f t="shared" si="7"/>
        <v>2.9520000000000001E-2</v>
      </c>
      <c r="L38" s="40">
        <v>0</v>
      </c>
      <c r="M38" s="38">
        <f t="shared" si="8"/>
        <v>0</v>
      </c>
      <c r="N38" s="55">
        <v>21</v>
      </c>
      <c r="O38" s="30">
        <v>16</v>
      </c>
      <c r="P38" s="3" t="s">
        <v>33</v>
      </c>
    </row>
    <row r="39" spans="1:16" s="3" customFormat="1" ht="13.5" customHeight="1">
      <c r="A39" s="54" t="s">
        <v>123</v>
      </c>
      <c r="B39" s="35" t="s">
        <v>28</v>
      </c>
      <c r="C39" s="35" t="s">
        <v>40</v>
      </c>
      <c r="D39" s="36" t="s">
        <v>124</v>
      </c>
      <c r="E39" s="37" t="s">
        <v>125</v>
      </c>
      <c r="F39" s="35" t="s">
        <v>107</v>
      </c>
      <c r="G39" s="38">
        <v>2</v>
      </c>
      <c r="H39" s="39"/>
      <c r="I39" s="39">
        <f t="shared" si="6"/>
        <v>0</v>
      </c>
      <c r="J39" s="40">
        <v>1.076E-2</v>
      </c>
      <c r="K39" s="38">
        <f t="shared" si="7"/>
        <v>2.1520000000000001E-2</v>
      </c>
      <c r="L39" s="40">
        <v>0</v>
      </c>
      <c r="M39" s="38">
        <f t="shared" si="8"/>
        <v>0</v>
      </c>
      <c r="N39" s="55">
        <v>21</v>
      </c>
      <c r="O39" s="30">
        <v>16</v>
      </c>
      <c r="P39" s="3" t="s">
        <v>33</v>
      </c>
    </row>
    <row r="40" spans="1:16" s="3" customFormat="1" ht="13.5" customHeight="1">
      <c r="A40" s="54" t="s">
        <v>126</v>
      </c>
      <c r="B40" s="35" t="s">
        <v>28</v>
      </c>
      <c r="C40" s="35" t="s">
        <v>40</v>
      </c>
      <c r="D40" s="36" t="s">
        <v>127</v>
      </c>
      <c r="E40" s="37" t="s">
        <v>128</v>
      </c>
      <c r="F40" s="35" t="s">
        <v>107</v>
      </c>
      <c r="G40" s="38">
        <v>2</v>
      </c>
      <c r="H40" s="39"/>
      <c r="I40" s="39">
        <f t="shared" si="6"/>
        <v>0</v>
      </c>
      <c r="J40" s="40">
        <v>0</v>
      </c>
      <c r="K40" s="38">
        <f t="shared" si="7"/>
        <v>0</v>
      </c>
      <c r="L40" s="40">
        <v>2.4500000000000001E-2</v>
      </c>
      <c r="M40" s="38">
        <f t="shared" si="8"/>
        <v>4.9000000000000002E-2</v>
      </c>
      <c r="N40" s="55">
        <v>21</v>
      </c>
      <c r="O40" s="30">
        <v>16</v>
      </c>
      <c r="P40" s="3" t="s">
        <v>33</v>
      </c>
    </row>
    <row r="41" spans="1:16" s="3" customFormat="1" ht="24" customHeight="1">
      <c r="A41" s="54" t="s">
        <v>129</v>
      </c>
      <c r="B41" s="35" t="s">
        <v>28</v>
      </c>
      <c r="C41" s="35" t="s">
        <v>40</v>
      </c>
      <c r="D41" s="36" t="s">
        <v>130</v>
      </c>
      <c r="E41" s="37" t="s">
        <v>131</v>
      </c>
      <c r="F41" s="35" t="s">
        <v>107</v>
      </c>
      <c r="G41" s="38">
        <v>1</v>
      </c>
      <c r="H41" s="39"/>
      <c r="I41" s="39">
        <f t="shared" si="6"/>
        <v>0</v>
      </c>
      <c r="J41" s="40">
        <v>0</v>
      </c>
      <c r="K41" s="38">
        <f t="shared" si="7"/>
        <v>0</v>
      </c>
      <c r="L41" s="40">
        <v>9.1999999999999998E-3</v>
      </c>
      <c r="M41" s="38">
        <f t="shared" si="8"/>
        <v>9.1999999999999998E-3</v>
      </c>
      <c r="N41" s="55">
        <v>21</v>
      </c>
      <c r="O41" s="30">
        <v>16</v>
      </c>
      <c r="P41" s="3" t="s">
        <v>33</v>
      </c>
    </row>
    <row r="42" spans="1:16" s="3" customFormat="1" ht="24" customHeight="1">
      <c r="A42" s="54" t="s">
        <v>132</v>
      </c>
      <c r="B42" s="35" t="s">
        <v>28</v>
      </c>
      <c r="C42" s="35" t="s">
        <v>40</v>
      </c>
      <c r="D42" s="36" t="s">
        <v>133</v>
      </c>
      <c r="E42" s="37" t="s">
        <v>134</v>
      </c>
      <c r="F42" s="35" t="s">
        <v>107</v>
      </c>
      <c r="G42" s="38">
        <v>1</v>
      </c>
      <c r="H42" s="39"/>
      <c r="I42" s="39">
        <f t="shared" si="6"/>
        <v>0</v>
      </c>
      <c r="J42" s="40">
        <v>4.9399999999999999E-3</v>
      </c>
      <c r="K42" s="38">
        <f t="shared" si="7"/>
        <v>4.9399999999999999E-3</v>
      </c>
      <c r="L42" s="40">
        <v>0</v>
      </c>
      <c r="M42" s="38">
        <f t="shared" si="8"/>
        <v>0</v>
      </c>
      <c r="N42" s="55">
        <v>21</v>
      </c>
      <c r="O42" s="30">
        <v>16</v>
      </c>
      <c r="P42" s="3" t="s">
        <v>33</v>
      </c>
    </row>
    <row r="43" spans="1:16" s="3" customFormat="1" ht="13.5" customHeight="1">
      <c r="A43" s="54" t="s">
        <v>135</v>
      </c>
      <c r="B43" s="35" t="s">
        <v>28</v>
      </c>
      <c r="C43" s="35" t="s">
        <v>40</v>
      </c>
      <c r="D43" s="36" t="s">
        <v>136</v>
      </c>
      <c r="E43" s="37" t="s">
        <v>137</v>
      </c>
      <c r="F43" s="35" t="s">
        <v>107</v>
      </c>
      <c r="G43" s="38">
        <v>1</v>
      </c>
      <c r="H43" s="39"/>
      <c r="I43" s="39">
        <f t="shared" si="6"/>
        <v>0</v>
      </c>
      <c r="J43" s="40">
        <v>0</v>
      </c>
      <c r="K43" s="38">
        <f t="shared" si="7"/>
        <v>0</v>
      </c>
      <c r="L43" s="40">
        <v>0.155</v>
      </c>
      <c r="M43" s="38">
        <f t="shared" si="8"/>
        <v>0.155</v>
      </c>
      <c r="N43" s="55">
        <v>21</v>
      </c>
      <c r="O43" s="30">
        <v>16</v>
      </c>
      <c r="P43" s="3" t="s">
        <v>33</v>
      </c>
    </row>
    <row r="44" spans="1:16" s="3" customFormat="1" ht="13.5" customHeight="1">
      <c r="A44" s="54" t="s">
        <v>138</v>
      </c>
      <c r="B44" s="35" t="s">
        <v>28</v>
      </c>
      <c r="C44" s="35" t="s">
        <v>40</v>
      </c>
      <c r="D44" s="36" t="s">
        <v>139</v>
      </c>
      <c r="E44" s="37" t="s">
        <v>140</v>
      </c>
      <c r="F44" s="35" t="s">
        <v>107</v>
      </c>
      <c r="G44" s="38">
        <v>1</v>
      </c>
      <c r="H44" s="39"/>
      <c r="I44" s="39">
        <f t="shared" si="6"/>
        <v>0</v>
      </c>
      <c r="J44" s="40">
        <v>6.0249999999999998E-2</v>
      </c>
      <c r="K44" s="38">
        <f t="shared" si="7"/>
        <v>6.0249999999999998E-2</v>
      </c>
      <c r="L44" s="40">
        <v>0</v>
      </c>
      <c r="M44" s="38">
        <f t="shared" si="8"/>
        <v>0</v>
      </c>
      <c r="N44" s="55">
        <v>21</v>
      </c>
      <c r="O44" s="30">
        <v>16</v>
      </c>
      <c r="P44" s="3" t="s">
        <v>33</v>
      </c>
    </row>
    <row r="45" spans="1:16" s="3" customFormat="1" ht="24" customHeight="1">
      <c r="A45" s="54" t="s">
        <v>141</v>
      </c>
      <c r="B45" s="35" t="s">
        <v>28</v>
      </c>
      <c r="C45" s="35" t="s">
        <v>40</v>
      </c>
      <c r="D45" s="36" t="s">
        <v>142</v>
      </c>
      <c r="E45" s="37" t="s">
        <v>143</v>
      </c>
      <c r="F45" s="35" t="s">
        <v>32</v>
      </c>
      <c r="G45" s="38">
        <v>1</v>
      </c>
      <c r="H45" s="39"/>
      <c r="I45" s="39">
        <f t="shared" si="6"/>
        <v>0</v>
      </c>
      <c r="J45" s="40">
        <v>0</v>
      </c>
      <c r="K45" s="38">
        <f t="shared" si="7"/>
        <v>0</v>
      </c>
      <c r="L45" s="40">
        <v>0</v>
      </c>
      <c r="M45" s="38">
        <f t="shared" si="8"/>
        <v>0</v>
      </c>
      <c r="N45" s="55">
        <v>21</v>
      </c>
      <c r="O45" s="30">
        <v>16</v>
      </c>
      <c r="P45" s="3" t="s">
        <v>33</v>
      </c>
    </row>
    <row r="46" spans="1:16" s="3" customFormat="1" ht="13.5" customHeight="1">
      <c r="A46" s="54" t="s">
        <v>144</v>
      </c>
      <c r="B46" s="35" t="s">
        <v>28</v>
      </c>
      <c r="C46" s="35" t="s">
        <v>40</v>
      </c>
      <c r="D46" s="36" t="s">
        <v>145</v>
      </c>
      <c r="E46" s="37" t="s">
        <v>146</v>
      </c>
      <c r="F46" s="35" t="s">
        <v>107</v>
      </c>
      <c r="G46" s="38">
        <v>5</v>
      </c>
      <c r="H46" s="39"/>
      <c r="I46" s="39">
        <f t="shared" si="6"/>
        <v>0</v>
      </c>
      <c r="J46" s="40">
        <v>0</v>
      </c>
      <c r="K46" s="38">
        <f t="shared" si="7"/>
        <v>0</v>
      </c>
      <c r="L46" s="40">
        <v>1.56E-3</v>
      </c>
      <c r="M46" s="38">
        <f t="shared" si="8"/>
        <v>7.7999999999999996E-3</v>
      </c>
      <c r="N46" s="55">
        <v>21</v>
      </c>
      <c r="O46" s="30">
        <v>16</v>
      </c>
      <c r="P46" s="3" t="s">
        <v>33</v>
      </c>
    </row>
    <row r="47" spans="1:16" s="3" customFormat="1" ht="24" customHeight="1">
      <c r="A47" s="54" t="s">
        <v>147</v>
      </c>
      <c r="B47" s="35" t="s">
        <v>28</v>
      </c>
      <c r="C47" s="35" t="s">
        <v>40</v>
      </c>
      <c r="D47" s="36" t="s">
        <v>148</v>
      </c>
      <c r="E47" s="37" t="s">
        <v>149</v>
      </c>
      <c r="F47" s="35" t="s">
        <v>107</v>
      </c>
      <c r="G47" s="38">
        <v>1</v>
      </c>
      <c r="H47" s="39"/>
      <c r="I47" s="39">
        <f t="shared" si="6"/>
        <v>0</v>
      </c>
      <c r="J47" s="40">
        <v>1.8E-3</v>
      </c>
      <c r="K47" s="38">
        <f t="shared" si="7"/>
        <v>1.8E-3</v>
      </c>
      <c r="L47" s="40">
        <v>0</v>
      </c>
      <c r="M47" s="38">
        <f t="shared" si="8"/>
        <v>0</v>
      </c>
      <c r="N47" s="55">
        <v>21</v>
      </c>
      <c r="O47" s="30">
        <v>16</v>
      </c>
      <c r="P47" s="3" t="s">
        <v>33</v>
      </c>
    </row>
    <row r="48" spans="1:16" s="3" customFormat="1" ht="13.5" customHeight="1">
      <c r="A48" s="54" t="s">
        <v>150</v>
      </c>
      <c r="B48" s="35" t="s">
        <v>28</v>
      </c>
      <c r="C48" s="35" t="s">
        <v>40</v>
      </c>
      <c r="D48" s="36" t="s">
        <v>151</v>
      </c>
      <c r="E48" s="37" t="s">
        <v>152</v>
      </c>
      <c r="F48" s="35" t="s">
        <v>107</v>
      </c>
      <c r="G48" s="38">
        <v>4</v>
      </c>
      <c r="H48" s="39"/>
      <c r="I48" s="39">
        <f t="shared" si="6"/>
        <v>0</v>
      </c>
      <c r="J48" s="40">
        <v>1.8E-3</v>
      </c>
      <c r="K48" s="38">
        <f t="shared" si="7"/>
        <v>7.1999999999999998E-3</v>
      </c>
      <c r="L48" s="40">
        <v>0</v>
      </c>
      <c r="M48" s="38">
        <f t="shared" si="8"/>
        <v>0</v>
      </c>
      <c r="N48" s="55">
        <v>21</v>
      </c>
      <c r="O48" s="30">
        <v>16</v>
      </c>
      <c r="P48" s="3" t="s">
        <v>33</v>
      </c>
    </row>
    <row r="49" spans="1:16" s="3" customFormat="1" ht="13.5" customHeight="1">
      <c r="A49" s="54" t="s">
        <v>153</v>
      </c>
      <c r="B49" s="35" t="s">
        <v>28</v>
      </c>
      <c r="C49" s="35" t="s">
        <v>40</v>
      </c>
      <c r="D49" s="36" t="s">
        <v>154</v>
      </c>
      <c r="E49" s="37" t="s">
        <v>155</v>
      </c>
      <c r="F49" s="35" t="s">
        <v>64</v>
      </c>
      <c r="G49" s="38">
        <v>2</v>
      </c>
      <c r="H49" s="39"/>
      <c r="I49" s="39">
        <f t="shared" si="6"/>
        <v>0</v>
      </c>
      <c r="J49" s="40">
        <v>0</v>
      </c>
      <c r="K49" s="38">
        <f t="shared" si="7"/>
        <v>0</v>
      </c>
      <c r="L49" s="40">
        <v>2.2499999999999998E-3</v>
      </c>
      <c r="M49" s="38">
        <f t="shared" si="8"/>
        <v>4.4999999999999997E-3</v>
      </c>
      <c r="N49" s="55">
        <v>21</v>
      </c>
      <c r="O49" s="30">
        <v>16</v>
      </c>
      <c r="P49" s="3" t="s">
        <v>33</v>
      </c>
    </row>
    <row r="50" spans="1:16" s="3" customFormat="1" ht="13.5" customHeight="1">
      <c r="A50" s="54" t="s">
        <v>156</v>
      </c>
      <c r="B50" s="35" t="s">
        <v>28</v>
      </c>
      <c r="C50" s="35" t="s">
        <v>40</v>
      </c>
      <c r="D50" s="36" t="s">
        <v>157</v>
      </c>
      <c r="E50" s="37" t="s">
        <v>158</v>
      </c>
      <c r="F50" s="35" t="s">
        <v>107</v>
      </c>
      <c r="G50" s="38">
        <v>2</v>
      </c>
      <c r="H50" s="39"/>
      <c r="I50" s="39">
        <f t="shared" si="6"/>
        <v>0</v>
      </c>
      <c r="J50" s="40">
        <v>1.8400000000000001E-3</v>
      </c>
      <c r="K50" s="38">
        <f t="shared" si="7"/>
        <v>3.6800000000000001E-3</v>
      </c>
      <c r="L50" s="40">
        <v>0</v>
      </c>
      <c r="M50" s="38">
        <f t="shared" si="8"/>
        <v>0</v>
      </c>
      <c r="N50" s="55">
        <v>21</v>
      </c>
      <c r="O50" s="30">
        <v>16</v>
      </c>
      <c r="P50" s="3" t="s">
        <v>33</v>
      </c>
    </row>
    <row r="51" spans="1:16" s="3" customFormat="1" ht="13.5" customHeight="1">
      <c r="A51" s="54" t="s">
        <v>159</v>
      </c>
      <c r="B51" s="35" t="s">
        <v>28</v>
      </c>
      <c r="C51" s="35" t="s">
        <v>40</v>
      </c>
      <c r="D51" s="36" t="s">
        <v>160</v>
      </c>
      <c r="E51" s="37" t="s">
        <v>161</v>
      </c>
      <c r="F51" s="35" t="s">
        <v>64</v>
      </c>
      <c r="G51" s="38">
        <v>5</v>
      </c>
      <c r="H51" s="39"/>
      <c r="I51" s="39">
        <f t="shared" si="6"/>
        <v>0</v>
      </c>
      <c r="J51" s="40">
        <v>0</v>
      </c>
      <c r="K51" s="38">
        <f t="shared" si="7"/>
        <v>0</v>
      </c>
      <c r="L51" s="40">
        <v>8.4999999999999995E-4</v>
      </c>
      <c r="M51" s="38">
        <f t="shared" si="8"/>
        <v>4.2499999999999994E-3</v>
      </c>
      <c r="N51" s="55">
        <v>21</v>
      </c>
      <c r="O51" s="30">
        <v>16</v>
      </c>
      <c r="P51" s="3" t="s">
        <v>33</v>
      </c>
    </row>
    <row r="52" spans="1:16" s="3" customFormat="1" ht="13.5" customHeight="1">
      <c r="A52" s="54" t="s">
        <v>162</v>
      </c>
      <c r="B52" s="35" t="s">
        <v>28</v>
      </c>
      <c r="C52" s="35" t="s">
        <v>40</v>
      </c>
      <c r="D52" s="36" t="s">
        <v>163</v>
      </c>
      <c r="E52" s="37" t="s">
        <v>164</v>
      </c>
      <c r="F52" s="35" t="s">
        <v>64</v>
      </c>
      <c r="G52" s="38">
        <v>4</v>
      </c>
      <c r="H52" s="39"/>
      <c r="I52" s="39">
        <f t="shared" si="6"/>
        <v>0</v>
      </c>
      <c r="J52" s="40">
        <v>2.3000000000000001E-4</v>
      </c>
      <c r="K52" s="38">
        <f t="shared" si="7"/>
        <v>9.2000000000000003E-4</v>
      </c>
      <c r="L52" s="40">
        <v>0</v>
      </c>
      <c r="M52" s="38">
        <f t="shared" si="8"/>
        <v>0</v>
      </c>
      <c r="N52" s="55">
        <v>21</v>
      </c>
      <c r="O52" s="30">
        <v>16</v>
      </c>
      <c r="P52" s="3" t="s">
        <v>33</v>
      </c>
    </row>
    <row r="53" spans="1:16" s="3" customFormat="1" ht="13.5" customHeight="1">
      <c r="A53" s="54" t="s">
        <v>165</v>
      </c>
      <c r="B53" s="35" t="s">
        <v>28</v>
      </c>
      <c r="C53" s="35" t="s">
        <v>40</v>
      </c>
      <c r="D53" s="36" t="s">
        <v>166</v>
      </c>
      <c r="E53" s="37" t="s">
        <v>167</v>
      </c>
      <c r="F53" s="35" t="s">
        <v>64</v>
      </c>
      <c r="G53" s="38">
        <v>1</v>
      </c>
      <c r="H53" s="39"/>
      <c r="I53" s="39">
        <f t="shared" si="6"/>
        <v>0</v>
      </c>
      <c r="J53" s="40">
        <v>2.7999999999999998E-4</v>
      </c>
      <c r="K53" s="38">
        <f t="shared" si="7"/>
        <v>2.7999999999999998E-4</v>
      </c>
      <c r="L53" s="40">
        <v>0</v>
      </c>
      <c r="M53" s="38">
        <f t="shared" si="8"/>
        <v>0</v>
      </c>
      <c r="N53" s="55">
        <v>21</v>
      </c>
      <c r="O53" s="30">
        <v>16</v>
      </c>
      <c r="P53" s="3" t="s">
        <v>33</v>
      </c>
    </row>
    <row r="54" spans="1:16" s="3" customFormat="1" ht="13.5" customHeight="1">
      <c r="A54" s="54" t="s">
        <v>168</v>
      </c>
      <c r="B54" s="35" t="s">
        <v>28</v>
      </c>
      <c r="C54" s="35" t="s">
        <v>40</v>
      </c>
      <c r="D54" s="36" t="s">
        <v>169</v>
      </c>
      <c r="E54" s="37" t="s">
        <v>170</v>
      </c>
      <c r="F54" s="35" t="s">
        <v>32</v>
      </c>
      <c r="G54" s="38">
        <v>0.17199999999999999</v>
      </c>
      <c r="H54" s="39"/>
      <c r="I54" s="39">
        <f t="shared" si="6"/>
        <v>0</v>
      </c>
      <c r="J54" s="40">
        <v>0</v>
      </c>
      <c r="K54" s="38">
        <f t="shared" si="7"/>
        <v>0</v>
      </c>
      <c r="L54" s="40">
        <v>0</v>
      </c>
      <c r="M54" s="38">
        <f t="shared" si="8"/>
        <v>0</v>
      </c>
      <c r="N54" s="55">
        <v>21</v>
      </c>
      <c r="O54" s="30">
        <v>16</v>
      </c>
      <c r="P54" s="3" t="s">
        <v>33</v>
      </c>
    </row>
    <row r="55" spans="1:16" s="18" customFormat="1" ht="12.75" customHeight="1" thickBot="1">
      <c r="A55" s="58"/>
      <c r="B55" s="59"/>
      <c r="C55" s="59"/>
      <c r="D55" s="59"/>
      <c r="E55" s="60" t="s">
        <v>8</v>
      </c>
      <c r="F55" s="59"/>
      <c r="G55" s="59"/>
      <c r="H55" s="59"/>
      <c r="I55" s="61">
        <f>I5+I11</f>
        <v>0</v>
      </c>
      <c r="J55" s="59"/>
      <c r="K55" s="62">
        <f>K5+K11</f>
        <v>0.21548999999999999</v>
      </c>
      <c r="L55" s="59"/>
      <c r="M55" s="62">
        <f>M5+M11</f>
        <v>0.51172999999999991</v>
      </c>
      <c r="N55" s="63"/>
    </row>
  </sheetData>
  <printOptions horizontalCentered="1"/>
  <pageMargins left="0.59055119752883911" right="0.59055119752883911" top="0.59055119752883911" bottom="0.59055119752883911" header="0" footer="0"/>
  <pageSetup scale="84" fitToHeight="9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customHeight="1"/>
  <cols>
    <col min="1" max="16384" width="9" style="1"/>
  </cols>
  <sheetData/>
  <pageMargins left="0.69999998807907104" right="0.69999998807907104" top="0.75" bottom="0.75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#Figury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mainus</dc:creator>
  <cp:lastModifiedBy>Hostek Petr</cp:lastModifiedBy>
  <dcterms:created xsi:type="dcterms:W3CDTF">2016-02-04T12:23:28Z</dcterms:created>
  <dcterms:modified xsi:type="dcterms:W3CDTF">2016-02-11T15:52:08Z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rchiv">
    <vt:lpwstr>15076-DPS-D1-SO140-04-02-001</vt:lpwstr>
  </property>
  <property fmtid="{D5CDD505-2E9C-101B-9397-08002B2CF9AE}" pid="3" name="CisloDokumentu">
    <vt:lpwstr>001</vt:lpwstr>
  </property>
  <property fmtid="{D5CDD505-2E9C-101B-9397-08002B2CF9AE}" pid="4" name="Datum vytvoreni dokumentu">
    <vt:lpwstr/>
  </property>
  <property fmtid="{D5CDD505-2E9C-101B-9397-08002B2CF9AE}" pid="5" name="Autor dokumentu">
    <vt:lpwstr>Ing. Mainuš Michal</vt:lpwstr>
  </property>
  <property fmtid="{D5CDD505-2E9C-101B-9397-08002B2CF9AE}" pid="6" name="Stupen PD">
    <vt:lpwstr>DPS</vt:lpwstr>
  </property>
  <property fmtid="{D5CDD505-2E9C-101B-9397-08002B2CF9AE}" pid="7" name="Pracovni verze">
    <vt:lpwstr>UNDER CHANGE</vt:lpwstr>
  </property>
  <property fmtid="{D5CDD505-2E9C-101B-9397-08002B2CF9AE}" pid="8" name="Schvalena verze">
    <vt:lpwstr/>
  </property>
  <property fmtid="{D5CDD505-2E9C-101B-9397-08002B2CF9AE}" pid="9" name="Objekt">
    <vt:lpwstr>04. Zdravotně technické instalace</vt:lpwstr>
  </property>
  <property fmtid="{D5CDD505-2E9C-101B-9397-08002B2CF9AE}" pid="10" name="Nadpis">
    <vt:lpwstr>Specifikace</vt:lpwstr>
  </property>
  <property fmtid="{D5CDD505-2E9C-101B-9397-08002B2CF9AE}" pid="11" name="Nazev stupne">
    <vt:lpwstr>Dokumentace pro provádění stavby</vt:lpwstr>
  </property>
  <property fmtid="{D5CDD505-2E9C-101B-9397-08002B2CF9AE}" pid="12" name="Cislo podzakazky">
    <vt:lpwstr>15076</vt:lpwstr>
  </property>
  <property fmtid="{D5CDD505-2E9C-101B-9397-08002B2CF9AE}" pid="13" name="Cislo zakazky">
    <vt:lpwstr>15076</vt:lpwstr>
  </property>
  <property fmtid="{D5CDD505-2E9C-101B-9397-08002B2CF9AE}" pid="14" name="Investor">
    <vt:lpwstr>ČEPRO a.s., Loukov</vt:lpwstr>
  </property>
  <property fmtid="{D5CDD505-2E9C-101B-9397-08002B2CF9AE}" pid="15" name="Kod zakazky">
    <vt:lpwstr/>
  </property>
  <property fmtid="{D5CDD505-2E9C-101B-9397-08002B2CF9AE}" pid="16" name="Misto stavby">
    <vt:lpwstr>Loukov</vt:lpwstr>
  </property>
  <property fmtid="{D5CDD505-2E9C-101B-9397-08002B2CF9AE}" pid="17" name="NazevZakazky">
    <vt:lpwstr>Útulek blokařů - úprava obj. 140</vt:lpwstr>
  </property>
  <property fmtid="{D5CDD505-2E9C-101B-9397-08002B2CF9AE}" pid="18" name="Pocet vyhotoveni">
    <vt:lpwstr>6+1</vt:lpwstr>
  </property>
  <property fmtid="{D5CDD505-2E9C-101B-9397-08002B2CF9AE}" pid="19" name="Stavba">
    <vt:lpwstr>Útulek blokařů - úprava obj. 140</vt:lpwstr>
  </property>
  <property fmtid="{D5CDD505-2E9C-101B-9397-08002B2CF9AE}" pid="20" name="Termin zprac. zakazky">
    <vt:filetime>2015-10-30T22:59:59Z</vt:filetime>
  </property>
  <property fmtid="{D5CDD505-2E9C-101B-9397-08002B2CF9AE}" pid="21" name="Termin zprac. zakazky datum">
    <vt:lpwstr>10 / 2015</vt:lpwstr>
  </property>
  <property fmtid="{D5CDD505-2E9C-101B-9397-08002B2CF9AE}" pid="22" name="ID zakazky">
    <vt:i4>769</vt:i4>
  </property>
  <property fmtid="{D5CDD505-2E9C-101B-9397-08002B2CF9AE}" pid="23" name="HIP">
    <vt:lpwstr>borovicka</vt:lpwstr>
  </property>
  <property fmtid="{D5CDD505-2E9C-101B-9397-08002B2CF9AE}" pid="24" name="HIP_Full">
    <vt:lpwstr>Ing. Borovička Jiří</vt:lpwstr>
  </property>
  <property fmtid="{D5CDD505-2E9C-101B-9397-08002B2CF9AE}" pid="25" name="Deleni objektu">
    <vt:lpwstr>SO140. Útulek blokařů</vt:lpwstr>
  </property>
  <property fmtid="{D5CDD505-2E9C-101B-9397-08002B2CF9AE}" pid="26" name="Nazev objektu">
    <vt:lpwstr>04. Zdravotně technické instalace</vt:lpwstr>
  </property>
  <property fmtid="{D5CDD505-2E9C-101B-9397-08002B2CF9AE}" pid="27" name="Objekty">
    <vt:lpwstr>D1. Dokumentace stavebního nebo inž. objektu</vt:lpwstr>
  </property>
  <property fmtid="{D5CDD505-2E9C-101B-9397-08002B2CF9AE}" pid="28" name="Odpovedny projektant">
    <vt:lpwstr>Ing. Mainuš Michal</vt:lpwstr>
  </property>
  <property fmtid="{D5CDD505-2E9C-101B-9397-08002B2CF9AE}" pid="29" name="Podkapitola">
    <vt:lpwstr/>
  </property>
  <property fmtid="{D5CDD505-2E9C-101B-9397-08002B2CF9AE}" pid="30" name="Stupen projektu">
    <vt:lpwstr>DPS</vt:lpwstr>
  </property>
  <property fmtid="{D5CDD505-2E9C-101B-9397-08002B2CF9AE}" pid="31" name="Vyber odpovednosti">
    <vt:lpwstr>mainus</vt:lpwstr>
  </property>
  <property fmtid="{D5CDD505-2E9C-101B-9397-08002B2CF9AE}" pid="32" name="Arch Reseni">
    <vt:lpwstr>02. SPE</vt:lpwstr>
  </property>
</Properties>
</file>